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320" windowHeight="8130" activeTab="1"/>
  </bookViews>
  <sheets>
    <sheet name="изм. индикаторов" sheetId="4" r:id="rId1"/>
    <sheet name="изм янв 2019" sheetId="5" r:id="rId2"/>
  </sheets>
  <definedNames>
    <definedName name="_xlnm.Print_Area" localSheetId="1">'изм янв 2019'!$A$1:$G$237</definedName>
  </definedNames>
  <calcPr calcId="124519"/>
</workbook>
</file>

<file path=xl/calcChain.xml><?xml version="1.0" encoding="utf-8"?>
<calcChain xmlns="http://schemas.openxmlformats.org/spreadsheetml/2006/main">
  <c r="F26" i="5"/>
  <c r="I12"/>
  <c r="I11"/>
  <c r="I10"/>
  <c r="I8"/>
  <c r="I9"/>
  <c r="C237" l="1"/>
  <c r="C236"/>
  <c r="C235"/>
  <c r="C227" s="1"/>
  <c r="C234"/>
  <c r="C233"/>
  <c r="C225" s="1"/>
  <c r="C232"/>
  <c r="G231"/>
  <c r="G223" s="1"/>
  <c r="F231"/>
  <c r="F223" s="1"/>
  <c r="E231"/>
  <c r="D231"/>
  <c r="G229"/>
  <c r="F229"/>
  <c r="E229"/>
  <c r="D229"/>
  <c r="C229"/>
  <c r="G228"/>
  <c r="F228"/>
  <c r="E228"/>
  <c r="D228"/>
  <c r="C228"/>
  <c r="G227"/>
  <c r="F227"/>
  <c r="E227"/>
  <c r="D227"/>
  <c r="G226"/>
  <c r="F226"/>
  <c r="E226"/>
  <c r="D226"/>
  <c r="G225"/>
  <c r="F225"/>
  <c r="E225"/>
  <c r="D225"/>
  <c r="G224"/>
  <c r="F224"/>
  <c r="E224"/>
  <c r="D224"/>
  <c r="C224"/>
  <c r="E223"/>
  <c r="D223"/>
  <c r="C221"/>
  <c r="C213" s="1"/>
  <c r="C220"/>
  <c r="C212" s="1"/>
  <c r="C219"/>
  <c r="C218"/>
  <c r="C217"/>
  <c r="C209" s="1"/>
  <c r="C216"/>
  <c r="C215" s="1"/>
  <c r="C207" s="1"/>
  <c r="G215"/>
  <c r="F215"/>
  <c r="E215"/>
  <c r="E207" s="1"/>
  <c r="D215"/>
  <c r="D207" s="1"/>
  <c r="G213"/>
  <c r="F213"/>
  <c r="E213"/>
  <c r="D213"/>
  <c r="G212"/>
  <c r="F212"/>
  <c r="E212"/>
  <c r="D212"/>
  <c r="G211"/>
  <c r="F211"/>
  <c r="E211"/>
  <c r="D211"/>
  <c r="C211"/>
  <c r="G210"/>
  <c r="F210"/>
  <c r="E210"/>
  <c r="D210"/>
  <c r="C210"/>
  <c r="G209"/>
  <c r="F209"/>
  <c r="E209"/>
  <c r="D209"/>
  <c r="G208"/>
  <c r="F208"/>
  <c r="E208"/>
  <c r="D208"/>
  <c r="G207"/>
  <c r="F207"/>
  <c r="C205"/>
  <c r="C204"/>
  <c r="C203"/>
  <c r="C195" s="1"/>
  <c r="C202"/>
  <c r="C199" s="1"/>
  <c r="C191" s="1"/>
  <c r="C201"/>
  <c r="C200"/>
  <c r="G199"/>
  <c r="G191" s="1"/>
  <c r="F199"/>
  <c r="F191" s="1"/>
  <c r="E199"/>
  <c r="D199"/>
  <c r="G197"/>
  <c r="F197"/>
  <c r="E197"/>
  <c r="D197"/>
  <c r="C197"/>
  <c r="G196"/>
  <c r="F196"/>
  <c r="E196"/>
  <c r="D196"/>
  <c r="C196"/>
  <c r="G195"/>
  <c r="F195"/>
  <c r="E195"/>
  <c r="D195"/>
  <c r="G194"/>
  <c r="F194"/>
  <c r="E194"/>
  <c r="D194"/>
  <c r="G193"/>
  <c r="F193"/>
  <c r="E193"/>
  <c r="D193"/>
  <c r="C193"/>
  <c r="G192"/>
  <c r="F192"/>
  <c r="E192"/>
  <c r="D192"/>
  <c r="C192"/>
  <c r="E191"/>
  <c r="D191"/>
  <c r="C189"/>
  <c r="C188"/>
  <c r="C180" s="1"/>
  <c r="C187"/>
  <c r="C186"/>
  <c r="C185"/>
  <c r="C184"/>
  <c r="C183" s="1"/>
  <c r="C175" s="1"/>
  <c r="G183"/>
  <c r="G175" s="1"/>
  <c r="F183"/>
  <c r="E183"/>
  <c r="D183"/>
  <c r="G181"/>
  <c r="F181"/>
  <c r="E181"/>
  <c r="C181"/>
  <c r="G180"/>
  <c r="F180"/>
  <c r="E180"/>
  <c r="G179"/>
  <c r="F179"/>
  <c r="E179"/>
  <c r="C179"/>
  <c r="G178"/>
  <c r="F178"/>
  <c r="E178"/>
  <c r="C178"/>
  <c r="G177"/>
  <c r="F177"/>
  <c r="E177"/>
  <c r="C177"/>
  <c r="G176"/>
  <c r="F176"/>
  <c r="E176"/>
  <c r="F175"/>
  <c r="E175"/>
  <c r="C173"/>
  <c r="C172"/>
  <c r="C171"/>
  <c r="C170"/>
  <c r="C169"/>
  <c r="C168"/>
  <c r="G167"/>
  <c r="F167"/>
  <c r="E167"/>
  <c r="D167"/>
  <c r="C165"/>
  <c r="C164"/>
  <c r="C163"/>
  <c r="C155" s="1"/>
  <c r="C162"/>
  <c r="C161"/>
  <c r="C160"/>
  <c r="G159"/>
  <c r="G151" s="1"/>
  <c r="F159"/>
  <c r="E159"/>
  <c r="D159"/>
  <c r="G157"/>
  <c r="F157"/>
  <c r="E157"/>
  <c r="D157"/>
  <c r="C157"/>
  <c r="G156"/>
  <c r="F156"/>
  <c r="E156"/>
  <c r="D156"/>
  <c r="C156"/>
  <c r="G155"/>
  <c r="F155"/>
  <c r="E155"/>
  <c r="D155"/>
  <c r="G154"/>
  <c r="F154"/>
  <c r="E154"/>
  <c r="D154"/>
  <c r="G153"/>
  <c r="F153"/>
  <c r="E153"/>
  <c r="D153"/>
  <c r="C153"/>
  <c r="G152"/>
  <c r="F152"/>
  <c r="E152"/>
  <c r="D152"/>
  <c r="C152"/>
  <c r="E151"/>
  <c r="D151"/>
  <c r="C149"/>
  <c r="C148"/>
  <c r="C147"/>
  <c r="C146"/>
  <c r="C145"/>
  <c r="C144"/>
  <c r="C143" s="1"/>
  <c r="G143"/>
  <c r="F143"/>
  <c r="E143"/>
  <c r="D143"/>
  <c r="C141"/>
  <c r="C140"/>
  <c r="C139"/>
  <c r="C138"/>
  <c r="C137"/>
  <c r="C136"/>
  <c r="G135"/>
  <c r="F135"/>
  <c r="E135"/>
  <c r="D135"/>
  <c r="C135"/>
  <c r="C133"/>
  <c r="C132"/>
  <c r="C131"/>
  <c r="C130"/>
  <c r="C127" s="1"/>
  <c r="C129"/>
  <c r="C128"/>
  <c r="G127"/>
  <c r="F127"/>
  <c r="E127"/>
  <c r="D127"/>
  <c r="C125"/>
  <c r="C124"/>
  <c r="C123"/>
  <c r="C122"/>
  <c r="C121"/>
  <c r="C120"/>
  <c r="C119" s="1"/>
  <c r="G119"/>
  <c r="F119"/>
  <c r="E119"/>
  <c r="D119"/>
  <c r="C117"/>
  <c r="C116"/>
  <c r="C115"/>
  <c r="C114"/>
  <c r="C113"/>
  <c r="C112"/>
  <c r="G111"/>
  <c r="F111"/>
  <c r="E111"/>
  <c r="D111"/>
  <c r="C109"/>
  <c r="C108"/>
  <c r="C107"/>
  <c r="C106"/>
  <c r="C105"/>
  <c r="C104"/>
  <c r="G103"/>
  <c r="F103"/>
  <c r="E103"/>
  <c r="D103"/>
  <c r="C103"/>
  <c r="C101"/>
  <c r="C100"/>
  <c r="C99"/>
  <c r="C98"/>
  <c r="C95" s="1"/>
  <c r="C97"/>
  <c r="C96"/>
  <c r="G95"/>
  <c r="F95"/>
  <c r="E95"/>
  <c r="D95"/>
  <c r="C88"/>
  <c r="C87" s="1"/>
  <c r="G87"/>
  <c r="F87"/>
  <c r="E87"/>
  <c r="D87"/>
  <c r="C85"/>
  <c r="C84"/>
  <c r="C83"/>
  <c r="C82"/>
  <c r="C81"/>
  <c r="C80"/>
  <c r="G79"/>
  <c r="F79"/>
  <c r="E79"/>
  <c r="D79"/>
  <c r="G77"/>
  <c r="G69" s="1"/>
  <c r="G12" s="1"/>
  <c r="F77"/>
  <c r="E77"/>
  <c r="C77"/>
  <c r="C69" s="1"/>
  <c r="G76"/>
  <c r="F76"/>
  <c r="E76"/>
  <c r="C76"/>
  <c r="G75"/>
  <c r="F75"/>
  <c r="C75" s="1"/>
  <c r="C67" s="1"/>
  <c r="E75"/>
  <c r="E67" s="1"/>
  <c r="E10" s="1"/>
  <c r="G74"/>
  <c r="F74"/>
  <c r="C74" s="1"/>
  <c r="C66" s="1"/>
  <c r="E74"/>
  <c r="G73"/>
  <c r="G65" s="1"/>
  <c r="G8" s="1"/>
  <c r="F73"/>
  <c r="F65" s="1"/>
  <c r="E73"/>
  <c r="G72"/>
  <c r="F72"/>
  <c r="E72"/>
  <c r="C72"/>
  <c r="G71"/>
  <c r="E71"/>
  <c r="E63" s="1"/>
  <c r="E6" s="1"/>
  <c r="D71"/>
  <c r="D63" s="1"/>
  <c r="F69"/>
  <c r="E69"/>
  <c r="D69"/>
  <c r="G68"/>
  <c r="F68"/>
  <c r="E68"/>
  <c r="D68"/>
  <c r="C68"/>
  <c r="G67"/>
  <c r="D67"/>
  <c r="G66"/>
  <c r="E66"/>
  <c r="D66"/>
  <c r="E65"/>
  <c r="D65"/>
  <c r="G64"/>
  <c r="F64"/>
  <c r="E64"/>
  <c r="D64"/>
  <c r="G63"/>
  <c r="C61"/>
  <c r="C60"/>
  <c r="C59"/>
  <c r="C58"/>
  <c r="C57"/>
  <c r="C56"/>
  <c r="G55"/>
  <c r="F55"/>
  <c r="E55"/>
  <c r="C55" s="1"/>
  <c r="D55"/>
  <c r="C53"/>
  <c r="C29" s="1"/>
  <c r="C21" s="1"/>
  <c r="C52"/>
  <c r="C51"/>
  <c r="C50"/>
  <c r="C49"/>
  <c r="C25" s="1"/>
  <c r="C17" s="1"/>
  <c r="C48"/>
  <c r="G47"/>
  <c r="F47"/>
  <c r="E47"/>
  <c r="D47"/>
  <c r="C45"/>
  <c r="C44"/>
  <c r="C28" s="1"/>
  <c r="C20" s="1"/>
  <c r="C11" s="1"/>
  <c r="C43"/>
  <c r="C42"/>
  <c r="C41"/>
  <c r="C40"/>
  <c r="G39"/>
  <c r="F39"/>
  <c r="E39"/>
  <c r="D39"/>
  <c r="C37"/>
  <c r="C36"/>
  <c r="C35"/>
  <c r="C27" s="1"/>
  <c r="C19" s="1"/>
  <c r="C34"/>
  <c r="C31" s="1"/>
  <c r="C33"/>
  <c r="G31"/>
  <c r="F31"/>
  <c r="E31"/>
  <c r="D31"/>
  <c r="G29"/>
  <c r="F29"/>
  <c r="F21" s="1"/>
  <c r="F12" s="1"/>
  <c r="E29"/>
  <c r="G28"/>
  <c r="G20" s="1"/>
  <c r="G11" s="1"/>
  <c r="F28"/>
  <c r="F20" s="1"/>
  <c r="F11" s="1"/>
  <c r="E28"/>
  <c r="G27"/>
  <c r="G19" s="1"/>
  <c r="G10" s="1"/>
  <c r="F27"/>
  <c r="E27"/>
  <c r="G26"/>
  <c r="F23"/>
  <c r="F15" s="1"/>
  <c r="E26"/>
  <c r="G25"/>
  <c r="F25"/>
  <c r="F17" s="1"/>
  <c r="E25"/>
  <c r="G24"/>
  <c r="G16" s="1"/>
  <c r="G7" s="1"/>
  <c r="F24"/>
  <c r="F16" s="1"/>
  <c r="F7" s="1"/>
  <c r="E24"/>
  <c r="E23"/>
  <c r="D23"/>
  <c r="D15" s="1"/>
  <c r="G21"/>
  <c r="E21"/>
  <c r="E12" s="1"/>
  <c r="D21"/>
  <c r="D12" s="1"/>
  <c r="E20"/>
  <c r="E11" s="1"/>
  <c r="D20"/>
  <c r="F19"/>
  <c r="E19"/>
  <c r="D19"/>
  <c r="G18"/>
  <c r="G9" s="1"/>
  <c r="E18"/>
  <c r="D18"/>
  <c r="D9" s="1"/>
  <c r="G17"/>
  <c r="E17"/>
  <c r="E8" s="1"/>
  <c r="D17"/>
  <c r="D8" s="1"/>
  <c r="E16"/>
  <c r="E7" s="1"/>
  <c r="D16"/>
  <c r="E15"/>
  <c r="D11"/>
  <c r="D10"/>
  <c r="E9"/>
  <c r="D7"/>
  <c r="C39" l="1"/>
  <c r="C167"/>
  <c r="F151"/>
  <c r="F67"/>
  <c r="F10"/>
  <c r="C79"/>
  <c r="F66"/>
  <c r="F71"/>
  <c r="F63" s="1"/>
  <c r="F6" s="1"/>
  <c r="C71"/>
  <c r="C63" s="1"/>
  <c r="C73"/>
  <c r="C65" s="1"/>
  <c r="C8" s="1"/>
  <c r="C47"/>
  <c r="F18"/>
  <c r="C159"/>
  <c r="C151" s="1"/>
  <c r="C231"/>
  <c r="C223" s="1"/>
  <c r="C111"/>
  <c r="F8"/>
  <c r="C10"/>
  <c r="D6"/>
  <c r="C12"/>
  <c r="G23"/>
  <c r="G15" s="1"/>
  <c r="G6" s="1"/>
  <c r="C24"/>
  <c r="C26"/>
  <c r="C18" s="1"/>
  <c r="C154"/>
  <c r="C194"/>
  <c r="C208"/>
  <c r="C226"/>
  <c r="C64"/>
  <c r="C176"/>
  <c r="E14" i="4"/>
  <c r="F14" s="1"/>
  <c r="G14" s="1"/>
  <c r="H14" s="1"/>
  <c r="I14" s="1"/>
  <c r="J14" s="1"/>
  <c r="F9" i="5" l="1"/>
  <c r="C6"/>
  <c r="C9"/>
  <c r="C16"/>
  <c r="C7" s="1"/>
  <c r="C23"/>
  <c r="C15" s="1"/>
</calcChain>
</file>

<file path=xl/sharedStrings.xml><?xml version="1.0" encoding="utf-8"?>
<sst xmlns="http://schemas.openxmlformats.org/spreadsheetml/2006/main" count="234" uniqueCount="65">
  <si>
    <t xml:space="preserve"> </t>
  </si>
  <si>
    <t xml:space="preserve">Всего </t>
  </si>
  <si>
    <t>Федеральный бюджет</t>
  </si>
  <si>
    <t>Государственный бюджет РС (Я)</t>
  </si>
  <si>
    <t>Местные бюджеты</t>
  </si>
  <si>
    <t>Внебюджетные средства</t>
  </si>
  <si>
    <t>ВСЕГО:</t>
  </si>
  <si>
    <t>2018 год</t>
  </si>
  <si>
    <t>Цель программы : Создание и обеспечение благоприятных условий для развития и повышения конкурентоспособности малого и среднего предпринимательства на территории Вилюйского улуса.</t>
  </si>
  <si>
    <t>Итого:</t>
  </si>
  <si>
    <t>1.1   Мероприятие №1 Расширение доступа субъектов малого и среднего предпринимательства к финансовым и материальнм ресурсам</t>
  </si>
  <si>
    <t xml:space="preserve">   Подмероприятие №1.1 Предоставление грантов и субсидий по затратам начинающим СМП</t>
  </si>
  <si>
    <t xml:space="preserve">   Подмероприятие №1.2 Создание и развитие системы микрофинансирования</t>
  </si>
  <si>
    <t xml:space="preserve"> Подмероприятие № 1.3 Реализация мероприятий по поддержке технологической модернизации</t>
  </si>
  <si>
    <t xml:space="preserve">   Подмероприятие №1.4 Субсидии СМиСП на возмещение части затрат, осуществляющим  деятельность  в приоритетных сферах деятельности, по уплате процентов по кредитам и займам, полученным в кредитных микрофинансовых организациях, по лизинговым платежам в час</t>
  </si>
  <si>
    <t>2.1.Мероприятие № 2: " Реализация приоритетных направлений малого и среднего предпринимательства"</t>
  </si>
  <si>
    <t xml:space="preserve"> Подмероприятие № 2.1 Поддержка местных товаропроизводителей   (производство хлеба и хлебобулочных изд., сельское хоязяйство, производство стройматериалов,модернизация оборудования пекарен, реконструкция хлебопекарен   и др.) </t>
  </si>
  <si>
    <t>Задача 3 "Содействие деятельности объектов инфраструктуры поддержки  субъектов малого и среднего предпринимательства в 2014-2019гг."</t>
  </si>
  <si>
    <t>3.1.Мероприятие № 1: "  Развитие инфраструктуры поддержки малого и среднего предпринимательства" - Бизнес-инкубатор</t>
  </si>
  <si>
    <t>3.1.Мероприятие № 2: "  Развитие инфраструктуры поддержки малого и среднего предпринимательства" Промышленная зона в г. Вилюйске</t>
  </si>
  <si>
    <t>4.1.Мероприятие№ 1: "Образовательная поддержка СМиСП и развитие  предпринимательской компетенции у молодежи"</t>
  </si>
  <si>
    <t>6.1  Мероприятие № 1: "Имущественная поддержка СМиСП"</t>
  </si>
  <si>
    <t>2019 год</t>
  </si>
  <si>
    <t>2020 год</t>
  </si>
  <si>
    <t>2021 год</t>
  </si>
  <si>
    <t xml:space="preserve">2022 год </t>
  </si>
  <si>
    <t xml:space="preserve">Задача 7 " Пополнение оборотных средств объекта инфраструктуры, осуществляющего предоставление займов субъектам малого и среднего предпринимательства в 2018-2022гг." </t>
  </si>
  <si>
    <t xml:space="preserve">Задача 6 "Содействию кластерному развитию предприятий Вилюйского улуса на 2018-2022 годы" </t>
  </si>
  <si>
    <t>Задача 5 "Организация Дня предпринимателя Республики Саха (Якутия) в Вилюйском улусе в 2018-2022гг"</t>
  </si>
  <si>
    <t>5.1.Мероприятие № 1: " Пропаганда предпринимательской деятельности в Вилюйском улусе 2018-2022гг"</t>
  </si>
  <si>
    <t>Задача 4 "Содействие повышению квалификации субъектов малого и среднего предпринимательства Вилюйского улуса 2018-2022гг."</t>
  </si>
  <si>
    <t>Задача2 "Поддержка и развитие  малого и среднего предпринимательства в 2018-2022гг."</t>
  </si>
  <si>
    <t>Задача 1 "Финансовая поддержка в 2018-2022гг."</t>
  </si>
  <si>
    <t>Система программных мероприятий муниципальной программы " «Развитие предпринимательства и  туризма в Вилюйском улусе Республики Саха (Якутия)  на 2018-2022 годы»"</t>
  </si>
  <si>
    <t xml:space="preserve">Система целевых индикаторов муниципальной программы в разрезе программ реализации программы </t>
  </si>
  <si>
    <t>№</t>
  </si>
  <si>
    <t>Наименование  раздела</t>
  </si>
  <si>
    <t>Единица измерения</t>
  </si>
  <si>
    <t>Значения показателей</t>
  </si>
  <si>
    <t xml:space="preserve">Плановый период </t>
  </si>
  <si>
    <t>ед.</t>
  </si>
  <si>
    <t>Среднесписочная численность работников, занятых на малых предприятиях</t>
  </si>
  <si>
    <r>
      <t>Доля субъектов МСП, получивших поддержку, % от общего количества субъектов МСП.</t>
    </r>
    <r>
      <rPr>
        <sz val="10"/>
        <color indexed="8"/>
        <rFont val="Times New Roman"/>
        <family val="1"/>
        <charset val="204"/>
      </rPr>
      <t xml:space="preserve"> </t>
    </r>
  </si>
  <si>
    <t>%</t>
  </si>
  <si>
    <t>Оборот малых предприятий</t>
  </si>
  <si>
    <t xml:space="preserve">Количество субъектов малого и среднего предпринимательства, получивших консультационную поддержку специализированными организациями. </t>
  </si>
  <si>
    <t>Доля граждан, проживающих на территории Вилюйского улуса, желающих начать собственное дело.</t>
  </si>
  <si>
    <t>отчетный       2016</t>
  </si>
  <si>
    <t>оценка   2017</t>
  </si>
  <si>
    <t>тыс.руб.</t>
  </si>
  <si>
    <t>Увеличение количества субъектов малого предпринимательства</t>
  </si>
  <si>
    <t>Увеличение количества рабочих мест в области СМиСП</t>
  </si>
  <si>
    <r>
      <t>Увеличение доли производимых СМПиСП товаров (работ и услуг) в общем объеме отгруженной продукции</t>
    </r>
    <r>
      <rPr>
        <sz val="10"/>
        <rFont val="Times New Roman"/>
        <family val="1"/>
        <charset val="204"/>
      </rPr>
      <t>.</t>
    </r>
  </si>
  <si>
    <t>Увеличение объемов ивестиций в основной капитал  (основные средства) СМиСП.</t>
  </si>
  <si>
    <t>увеличение налоговых поступлений от СМиСП</t>
  </si>
  <si>
    <t xml:space="preserve">   Подмероприятие №2.2  Туризм </t>
  </si>
  <si>
    <t xml:space="preserve">   Подмероприятие №2.3 Дорожный сервис (автосервис, мини-гостиница, кафе)</t>
  </si>
  <si>
    <t xml:space="preserve">   Подмероприятие №2.4  Внутриулусные  перевозки пассажиров, грузовые перевозки</t>
  </si>
  <si>
    <t xml:space="preserve">   Подмероприятие №2.5  Социально-значимые бытовые услуги </t>
  </si>
  <si>
    <t xml:space="preserve">   Подмероприятие №2.6   Услуги по присмотру  и уходу за детьми</t>
  </si>
  <si>
    <t xml:space="preserve">   Подмероприятие №2.7  Медицинские и ветеринарные услуги</t>
  </si>
  <si>
    <t xml:space="preserve">   Подмероприятие №2.8  Полиграфические услуги</t>
  </si>
  <si>
    <t>7.1.  Мероприятие №1  : "Предоставление займов СМиСП"</t>
  </si>
  <si>
    <t>Приложение №2  к постановлению главы от 10.01.2019 г. №01</t>
  </si>
  <si>
    <t>Приложение №1  к постановлению главы от 10.01.2019 г. №01</t>
  </si>
</sst>
</file>

<file path=xl/styles.xml><?xml version="1.0" encoding="utf-8"?>
<styleSheet xmlns="http://schemas.openxmlformats.org/spreadsheetml/2006/main">
  <numFmts count="5">
    <numFmt numFmtId="43" formatCode="_-* #,##0.00_р_._-;\-* #,##0.00_р_._-;_-* &quot;-&quot;??_р_._-;_-@_-"/>
    <numFmt numFmtId="164" formatCode="_-* #,##0.0_р_._-;\-* #,##0.0_р_._-;_-* &quot;-&quot;?_р_._-;_-@_-"/>
    <numFmt numFmtId="165" formatCode="0.0"/>
    <numFmt numFmtId="166" formatCode="#,##0.00_ ;\-#,##0.00\ "/>
    <numFmt numFmtId="167" formatCode="_-* #,##0.0_р_._-;\-* #,##0.0_р_._-;_-* &quot;-&quot;??_р_._-;_-@_-"/>
  </numFmts>
  <fonts count="16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Arial Cyr"/>
      <charset val="204"/>
    </font>
    <font>
      <sz val="9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1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146">
    <xf numFmtId="0" fontId="0" fillId="0" borderId="0" xfId="0"/>
    <xf numFmtId="0" fontId="1" fillId="0" borderId="0" xfId="1"/>
    <xf numFmtId="0" fontId="1" fillId="0" borderId="1" xfId="1" applyFill="1" applyBorder="1"/>
    <xf numFmtId="0" fontId="3" fillId="2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left" vertical="center"/>
    </xf>
    <xf numFmtId="164" fontId="4" fillId="3" borderId="1" xfId="1" applyNumberFormat="1" applyFont="1" applyFill="1" applyBorder="1" applyAlignment="1">
      <alignment horizontal="center" wrapText="1"/>
    </xf>
    <xf numFmtId="0" fontId="5" fillId="0" borderId="0" xfId="0" applyFont="1"/>
    <xf numFmtId="0" fontId="3" fillId="2" borderId="1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vertical="center"/>
    </xf>
    <xf numFmtId="43" fontId="3" fillId="2" borderId="1" xfId="2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 vertical="center" wrapText="1"/>
    </xf>
    <xf numFmtId="43" fontId="5" fillId="0" borderId="0" xfId="0" applyNumberFormat="1" applyFont="1"/>
    <xf numFmtId="2" fontId="3" fillId="4" borderId="1" xfId="1" applyNumberFormat="1" applyFont="1" applyFill="1" applyBorder="1" applyAlignment="1">
      <alignment horizontal="center" vertical="center" wrapText="1"/>
    </xf>
    <xf numFmtId="0" fontId="3" fillId="5" borderId="1" xfId="1" applyNumberFormat="1" applyFont="1" applyFill="1" applyBorder="1" applyAlignment="1">
      <alignment horizontal="center" vertical="center" wrapText="1"/>
    </xf>
    <xf numFmtId="2" fontId="3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/>
    </xf>
    <xf numFmtId="43" fontId="3" fillId="5" borderId="1" xfId="2" applyFont="1" applyFill="1" applyBorder="1" applyAlignment="1">
      <alignment horizontal="center"/>
    </xf>
    <xf numFmtId="2" fontId="3" fillId="5" borderId="1" xfId="1" applyNumberFormat="1" applyFont="1" applyFill="1" applyBorder="1" applyAlignment="1">
      <alignment horizontal="center" vertical="center"/>
    </xf>
    <xf numFmtId="43" fontId="6" fillId="5" borderId="1" xfId="2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vertical="center"/>
    </xf>
    <xf numFmtId="43" fontId="4" fillId="0" borderId="1" xfId="2" applyFont="1" applyFill="1" applyBorder="1" applyAlignment="1">
      <alignment horizontal="center"/>
    </xf>
    <xf numFmtId="2" fontId="3" fillId="0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Fill="1" applyBorder="1" applyAlignment="1">
      <alignment horizontal="center" vertical="center"/>
    </xf>
    <xf numFmtId="2" fontId="2" fillId="0" borderId="1" xfId="1" applyNumberFormat="1" applyFont="1" applyBorder="1"/>
    <xf numFmtId="165" fontId="2" fillId="0" borderId="1" xfId="1" applyNumberFormat="1" applyFont="1" applyBorder="1"/>
    <xf numFmtId="2" fontId="2" fillId="0" borderId="1" xfId="1" applyNumberFormat="1" applyFont="1" applyFill="1" applyBorder="1"/>
    <xf numFmtId="0" fontId="3" fillId="0" borderId="1" xfId="1" applyFont="1" applyFill="1" applyBorder="1" applyAlignment="1">
      <alignment horizontal="center" vertical="center"/>
    </xf>
    <xf numFmtId="165" fontId="2" fillId="4" borderId="1" xfId="1" applyNumberFormat="1" applyFont="1" applyFill="1" applyBorder="1"/>
    <xf numFmtId="2" fontId="3" fillId="4" borderId="1" xfId="1" applyNumberFormat="1" applyFont="1" applyFill="1" applyBorder="1" applyAlignment="1">
      <alignment horizontal="center" vertical="center"/>
    </xf>
    <xf numFmtId="2" fontId="8" fillId="0" borderId="1" xfId="1" applyNumberFormat="1" applyFont="1" applyBorder="1"/>
    <xf numFmtId="2" fontId="2" fillId="4" borderId="1" xfId="1" applyNumberFormat="1" applyFont="1" applyFill="1" applyBorder="1"/>
    <xf numFmtId="43" fontId="3" fillId="0" borderId="1" xfId="2" applyFont="1" applyFill="1" applyBorder="1" applyAlignment="1">
      <alignment horizontal="center"/>
    </xf>
    <xf numFmtId="43" fontId="3" fillId="4" borderId="1" xfId="2" applyFont="1" applyFill="1" applyBorder="1" applyAlignment="1">
      <alignment horizontal="center"/>
    </xf>
    <xf numFmtId="43" fontId="6" fillId="4" borderId="1" xfId="2" applyFont="1" applyFill="1" applyBorder="1" applyAlignment="1">
      <alignment horizontal="center"/>
    </xf>
    <xf numFmtId="0" fontId="3" fillId="4" borderId="1" xfId="1" applyFont="1" applyFill="1" applyBorder="1" applyAlignment="1">
      <alignment vertical="center"/>
    </xf>
    <xf numFmtId="165" fontId="2" fillId="0" borderId="1" xfId="1" applyNumberFormat="1" applyFont="1" applyFill="1" applyBorder="1"/>
    <xf numFmtId="165" fontId="2" fillId="0" borderId="1" xfId="1" applyNumberFormat="1" applyFont="1" applyBorder="1" applyAlignment="1">
      <alignment vertical="top" wrapText="1"/>
    </xf>
    <xf numFmtId="0" fontId="2" fillId="0" borderId="1" xfId="1" applyFont="1" applyBorder="1" applyAlignment="1">
      <alignment vertical="top" wrapText="1"/>
    </xf>
    <xf numFmtId="2" fontId="2" fillId="0" borderId="1" xfId="1" applyNumberFormat="1" applyFont="1" applyBorder="1" applyAlignment="1">
      <alignment vertical="top" wrapText="1"/>
    </xf>
    <xf numFmtId="2" fontId="2" fillId="4" borderId="1" xfId="1" applyNumberFormat="1" applyFont="1" applyFill="1" applyBorder="1" applyAlignment="1">
      <alignment vertical="top" wrapText="1"/>
    </xf>
    <xf numFmtId="0" fontId="11" fillId="0" borderId="0" xfId="0" applyFont="1"/>
    <xf numFmtId="2" fontId="6" fillId="4" borderId="1" xfId="2" applyNumberFormat="1" applyFont="1" applyFill="1" applyBorder="1" applyAlignment="1">
      <alignment horizontal="center"/>
    </xf>
    <xf numFmtId="165" fontId="8" fillId="0" borderId="1" xfId="1" applyNumberFormat="1" applyFont="1" applyBorder="1" applyAlignment="1">
      <alignment vertical="top" wrapText="1"/>
    </xf>
    <xf numFmtId="0" fontId="2" fillId="4" borderId="1" xfId="1" applyFont="1" applyFill="1" applyBorder="1" applyAlignment="1">
      <alignment vertical="top" wrapText="1"/>
    </xf>
    <xf numFmtId="2" fontId="8" fillId="0" borderId="1" xfId="1" applyNumberFormat="1" applyFont="1" applyBorder="1" applyAlignment="1">
      <alignment vertical="top" wrapText="1"/>
    </xf>
    <xf numFmtId="0" fontId="2" fillId="0" borderId="1" xfId="1" applyFont="1" applyBorder="1"/>
    <xf numFmtId="0" fontId="2" fillId="4" borderId="1" xfId="1" applyFont="1" applyFill="1" applyBorder="1"/>
    <xf numFmtId="165" fontId="2" fillId="5" borderId="1" xfId="1" applyNumberFormat="1" applyFont="1" applyFill="1" applyBorder="1"/>
    <xf numFmtId="43" fontId="6" fillId="0" borderId="1" xfId="2" applyFont="1" applyFill="1" applyBorder="1" applyAlignment="1">
      <alignment horizontal="center"/>
    </xf>
    <xf numFmtId="0" fontId="3" fillId="4" borderId="1" xfId="1" applyFont="1" applyFill="1" applyBorder="1" applyAlignment="1">
      <alignment horizontal="center" vertical="center"/>
    </xf>
    <xf numFmtId="165" fontId="9" fillId="4" borderId="1" xfId="1" applyNumberFormat="1" applyFont="1" applyFill="1" applyBorder="1"/>
    <xf numFmtId="43" fontId="12" fillId="4" borderId="1" xfId="2" applyFont="1" applyFill="1" applyBorder="1" applyAlignment="1">
      <alignment horizontal="center"/>
    </xf>
    <xf numFmtId="165" fontId="9" fillId="4" borderId="1" xfId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center" vertical="center" wrapText="1"/>
    </xf>
    <xf numFmtId="43" fontId="4" fillId="4" borderId="1" xfId="2" applyFont="1" applyFill="1" applyBorder="1" applyAlignment="1">
      <alignment horizontal="center"/>
    </xf>
    <xf numFmtId="166" fontId="12" fillId="0" borderId="1" xfId="2" applyNumberFormat="1" applyFont="1" applyFill="1" applyBorder="1" applyAlignment="1"/>
    <xf numFmtId="0" fontId="3" fillId="0" borderId="1" xfId="1" applyFont="1" applyFill="1" applyBorder="1" applyAlignment="1">
      <alignment vertical="center" wrapText="1"/>
    </xf>
    <xf numFmtId="43" fontId="6" fillId="4" borderId="1" xfId="2" applyFont="1" applyFill="1" applyBorder="1" applyAlignment="1"/>
    <xf numFmtId="43" fontId="6" fillId="4" borderId="1" xfId="2" applyFont="1" applyFill="1" applyBorder="1" applyAlignment="1">
      <alignment horizontal="left"/>
    </xf>
    <xf numFmtId="2" fontId="3" fillId="7" borderId="1" xfId="1" applyNumberFormat="1" applyFont="1" applyFill="1" applyBorder="1" applyAlignment="1">
      <alignment horizontal="center" vertical="center"/>
    </xf>
    <xf numFmtId="167" fontId="3" fillId="4" borderId="1" xfId="2" applyNumberFormat="1" applyFont="1" applyFill="1" applyBorder="1" applyAlignment="1">
      <alignment horizontal="center"/>
    </xf>
    <xf numFmtId="2" fontId="3" fillId="8" borderId="1" xfId="1" applyNumberFormat="1" applyFont="1" applyFill="1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13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3" fillId="9" borderId="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" fillId="10" borderId="1" xfId="0" applyFont="1" applyFill="1" applyBorder="1" applyAlignment="1">
      <alignment horizontal="left" vertical="center" wrapText="1"/>
    </xf>
    <xf numFmtId="0" fontId="6" fillId="10" borderId="1" xfId="0" applyFont="1" applyFill="1" applyBorder="1" applyAlignment="1">
      <alignment horizontal="center" vertical="center" wrapText="1"/>
    </xf>
    <xf numFmtId="0" fontId="9" fillId="0" borderId="1" xfId="0" applyFont="1" applyBorder="1"/>
    <xf numFmtId="0" fontId="12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justify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Border="1"/>
    <xf numFmtId="0" fontId="12" fillId="0" borderId="1" xfId="0" applyFont="1" applyFill="1" applyBorder="1" applyAlignment="1">
      <alignment horizontal="center"/>
    </xf>
    <xf numFmtId="165" fontId="1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wrapText="1"/>
    </xf>
    <xf numFmtId="0" fontId="14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1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165" fontId="2" fillId="11" borderId="1" xfId="1" applyNumberFormat="1" applyFont="1" applyFill="1" applyBorder="1"/>
    <xf numFmtId="2" fontId="2" fillId="11" borderId="1" xfId="1" applyNumberFormat="1" applyFont="1" applyFill="1" applyBorder="1" applyAlignment="1">
      <alignment vertical="top" wrapText="1"/>
    </xf>
    <xf numFmtId="165" fontId="9" fillId="11" borderId="1" xfId="1" applyNumberFormat="1" applyFont="1" applyFill="1" applyBorder="1"/>
    <xf numFmtId="0" fontId="3" fillId="9" borderId="2" xfId="0" applyFont="1" applyFill="1" applyBorder="1" applyAlignment="1">
      <alignment horizontal="center" vertical="center" wrapText="1"/>
    </xf>
    <xf numFmtId="0" fontId="3" fillId="9" borderId="3" xfId="0" applyFont="1" applyFill="1" applyBorder="1" applyAlignment="1">
      <alignment horizontal="center" vertical="center" wrapText="1"/>
    </xf>
    <xf numFmtId="0" fontId="3" fillId="9" borderId="4" xfId="0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0" fillId="4" borderId="2" xfId="1" applyFont="1" applyFill="1" applyBorder="1" applyAlignment="1">
      <alignment horizontal="center" vertical="center" wrapText="1"/>
    </xf>
    <xf numFmtId="0" fontId="10" fillId="4" borderId="3" xfId="1" applyFont="1" applyFill="1" applyBorder="1" applyAlignment="1">
      <alignment horizontal="center" vertical="center" wrapText="1"/>
    </xf>
    <xf numFmtId="0" fontId="10" fillId="4" borderId="4" xfId="1" applyFont="1" applyFill="1" applyBorder="1" applyAlignment="1">
      <alignment horizontal="center" vertical="center" wrapText="1"/>
    </xf>
    <xf numFmtId="2" fontId="7" fillId="4" borderId="2" xfId="1" applyNumberFormat="1" applyFont="1" applyFill="1" applyBorder="1" applyAlignment="1">
      <alignment horizontal="center" vertical="center"/>
    </xf>
    <xf numFmtId="2" fontId="7" fillId="4" borderId="3" xfId="1" applyNumberFormat="1" applyFont="1" applyFill="1" applyBorder="1" applyAlignment="1">
      <alignment horizontal="center" vertical="center"/>
    </xf>
    <xf numFmtId="2" fontId="7" fillId="4" borderId="4" xfId="1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2" fontId="3" fillId="4" borderId="2" xfId="1" applyNumberFormat="1" applyFont="1" applyFill="1" applyBorder="1" applyAlignment="1">
      <alignment horizontal="center" vertical="center" wrapText="1"/>
    </xf>
    <xf numFmtId="2" fontId="3" fillId="4" borderId="3" xfId="1" applyNumberFormat="1" applyFont="1" applyFill="1" applyBorder="1" applyAlignment="1">
      <alignment horizontal="center" vertical="center" wrapText="1"/>
    </xf>
    <xf numFmtId="2" fontId="3" fillId="4" borderId="4" xfId="1" applyNumberFormat="1" applyFont="1" applyFill="1" applyBorder="1" applyAlignment="1">
      <alignment horizontal="center" vertical="center" wrapText="1"/>
    </xf>
    <xf numFmtId="0" fontId="7" fillId="6" borderId="2" xfId="1" applyFont="1" applyFill="1" applyBorder="1" applyAlignment="1">
      <alignment horizontal="center" vertical="center" wrapText="1"/>
    </xf>
    <xf numFmtId="0" fontId="7" fillId="6" borderId="3" xfId="1" applyFont="1" applyFill="1" applyBorder="1" applyAlignment="1">
      <alignment horizontal="center" vertical="center" wrapText="1"/>
    </xf>
    <xf numFmtId="0" fontId="7" fillId="6" borderId="4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3" xfId="1" applyFont="1" applyFill="1" applyBorder="1" applyAlignment="1">
      <alignment horizontal="center" vertical="center" wrapText="1"/>
    </xf>
    <xf numFmtId="0" fontId="7" fillId="4" borderId="4" xfId="1" applyFont="1" applyFill="1" applyBorder="1" applyAlignment="1">
      <alignment horizontal="center" vertical="center" wrapText="1"/>
    </xf>
    <xf numFmtId="0" fontId="3" fillId="5" borderId="2" xfId="1" applyFont="1" applyFill="1" applyBorder="1" applyAlignment="1">
      <alignment horizontal="center" vertical="center" wrapText="1"/>
    </xf>
    <xf numFmtId="0" fontId="3" fillId="5" borderId="3" xfId="1" applyFont="1" applyFill="1" applyBorder="1" applyAlignment="1">
      <alignment horizontal="center" vertical="center" wrapText="1"/>
    </xf>
    <xf numFmtId="0" fontId="3" fillId="5" borderId="4" xfId="1" applyFont="1" applyFill="1" applyBorder="1" applyAlignment="1">
      <alignment horizontal="center" vertical="center" wrapText="1"/>
    </xf>
    <xf numFmtId="0" fontId="3" fillId="4" borderId="2" xfId="1" applyFont="1" applyFill="1" applyBorder="1" applyAlignment="1">
      <alignment horizontal="center" vertical="center" wrapText="1"/>
    </xf>
    <xf numFmtId="0" fontId="3" fillId="4" borderId="3" xfId="1" applyFont="1" applyFill="1" applyBorder="1" applyAlignment="1">
      <alignment horizontal="center" vertical="center" wrapText="1"/>
    </xf>
    <xf numFmtId="0" fontId="3" fillId="4" borderId="4" xfId="1" applyFont="1" applyFill="1" applyBorder="1" applyAlignment="1">
      <alignment horizontal="center" vertical="center" wrapText="1"/>
    </xf>
    <xf numFmtId="2" fontId="7" fillId="0" borderId="2" xfId="1" applyNumberFormat="1" applyFont="1" applyFill="1" applyBorder="1" applyAlignment="1">
      <alignment horizontal="center" vertical="center" wrapText="1"/>
    </xf>
    <xf numFmtId="2" fontId="7" fillId="0" borderId="3" xfId="1" applyNumberFormat="1" applyFont="1" applyFill="1" applyBorder="1" applyAlignment="1">
      <alignment horizontal="center" vertical="center" wrapText="1"/>
    </xf>
    <xf numFmtId="2" fontId="7" fillId="0" borderId="4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_Лист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workbookViewId="0">
      <selection activeCell="G1" sqref="G1:I1"/>
    </sheetView>
  </sheetViews>
  <sheetFormatPr defaultRowHeight="15"/>
  <cols>
    <col min="1" max="1" width="6.5703125" customWidth="1"/>
    <col min="2" max="2" width="46.7109375" customWidth="1"/>
  </cols>
  <sheetData>
    <row r="1" spans="1:10" ht="51.75" customHeight="1">
      <c r="G1" s="97" t="s">
        <v>63</v>
      </c>
      <c r="H1" s="97"/>
      <c r="I1" s="97"/>
    </row>
    <row r="2" spans="1:10">
      <c r="A2" s="63"/>
      <c r="B2" s="64"/>
      <c r="C2" s="63"/>
      <c r="D2" s="63"/>
      <c r="E2" s="63"/>
      <c r="F2" s="63"/>
      <c r="G2" s="63"/>
      <c r="H2" s="63"/>
      <c r="I2" s="63"/>
    </row>
    <row r="3" spans="1:10">
      <c r="A3" s="98" t="s">
        <v>34</v>
      </c>
      <c r="B3" s="98"/>
      <c r="C3" s="98"/>
      <c r="D3" s="98"/>
      <c r="E3" s="98"/>
      <c r="F3" s="98"/>
      <c r="G3" s="98"/>
      <c r="H3" s="98"/>
      <c r="I3" s="98"/>
    </row>
    <row r="4" spans="1:10" ht="15.75" thickBot="1">
      <c r="A4" s="63"/>
      <c r="B4" s="64"/>
      <c r="C4" s="63"/>
      <c r="D4" s="63"/>
      <c r="E4" s="63"/>
      <c r="F4" s="63"/>
      <c r="G4" s="63"/>
      <c r="H4" s="63"/>
      <c r="I4" s="63"/>
    </row>
    <row r="5" spans="1:10" ht="15" customHeight="1">
      <c r="A5" s="99" t="s">
        <v>35</v>
      </c>
      <c r="B5" s="102" t="s">
        <v>36</v>
      </c>
      <c r="C5" s="105" t="s">
        <v>37</v>
      </c>
      <c r="D5" s="108" t="s">
        <v>38</v>
      </c>
      <c r="E5" s="109"/>
      <c r="F5" s="109"/>
      <c r="G5" s="109"/>
      <c r="H5" s="109"/>
      <c r="I5" s="109"/>
      <c r="J5" s="110"/>
    </row>
    <row r="6" spans="1:10" ht="15" customHeight="1">
      <c r="A6" s="100"/>
      <c r="B6" s="103"/>
      <c r="C6" s="106"/>
      <c r="D6" s="111" t="s">
        <v>47</v>
      </c>
      <c r="E6" s="111" t="s">
        <v>48</v>
      </c>
      <c r="F6" s="108" t="s">
        <v>39</v>
      </c>
      <c r="G6" s="109"/>
      <c r="H6" s="109"/>
      <c r="I6" s="109"/>
      <c r="J6" s="110"/>
    </row>
    <row r="7" spans="1:10" ht="15.75" thickBot="1">
      <c r="A7" s="101"/>
      <c r="B7" s="104"/>
      <c r="C7" s="107"/>
      <c r="D7" s="112"/>
      <c r="E7" s="112"/>
      <c r="F7" s="85">
        <v>2018</v>
      </c>
      <c r="G7" s="85">
        <v>2019</v>
      </c>
      <c r="H7" s="85">
        <v>2020</v>
      </c>
      <c r="I7" s="85">
        <v>2021</v>
      </c>
      <c r="J7" s="65">
        <v>2022</v>
      </c>
    </row>
    <row r="8" spans="1:10" ht="15.75" thickBot="1">
      <c r="A8" s="66">
        <v>1</v>
      </c>
      <c r="B8" s="67">
        <v>2</v>
      </c>
      <c r="C8" s="68">
        <v>3</v>
      </c>
      <c r="D8" s="68">
        <v>4</v>
      </c>
      <c r="E8" s="68">
        <v>5</v>
      </c>
      <c r="F8" s="68">
        <v>6</v>
      </c>
      <c r="G8" s="68">
        <v>7</v>
      </c>
      <c r="H8" s="68">
        <v>8</v>
      </c>
      <c r="I8" s="68">
        <v>9</v>
      </c>
      <c r="J8" s="69">
        <v>10</v>
      </c>
    </row>
    <row r="9" spans="1:10">
      <c r="A9" s="70"/>
      <c r="B9" s="94"/>
      <c r="C9" s="95"/>
      <c r="D9" s="95"/>
      <c r="E9" s="95"/>
      <c r="F9" s="95"/>
      <c r="G9" s="95"/>
      <c r="H9" s="95"/>
      <c r="I9" s="96"/>
      <c r="J9" s="70"/>
    </row>
    <row r="10" spans="1:10" ht="36.75" customHeight="1">
      <c r="A10" s="71">
        <v>1</v>
      </c>
      <c r="B10" s="72" t="s">
        <v>50</v>
      </c>
      <c r="C10" s="73" t="s">
        <v>40</v>
      </c>
      <c r="D10" s="73">
        <v>887</v>
      </c>
      <c r="E10" s="73">
        <v>900</v>
      </c>
      <c r="F10" s="73">
        <v>915</v>
      </c>
      <c r="G10" s="73">
        <v>925</v>
      </c>
      <c r="H10" s="73">
        <v>935</v>
      </c>
      <c r="I10" s="73">
        <v>950</v>
      </c>
      <c r="J10" s="69">
        <v>970</v>
      </c>
    </row>
    <row r="11" spans="1:10" ht="36" customHeight="1">
      <c r="A11" s="71">
        <v>2</v>
      </c>
      <c r="B11" s="83" t="s">
        <v>41</v>
      </c>
      <c r="C11" s="73" t="s">
        <v>40</v>
      </c>
      <c r="D11" s="75">
        <v>1022</v>
      </c>
      <c r="E11" s="75">
        <v>1047</v>
      </c>
      <c r="F11" s="75">
        <v>1065</v>
      </c>
      <c r="G11" s="75">
        <v>1080</v>
      </c>
      <c r="H11" s="75">
        <v>1098</v>
      </c>
      <c r="I11" s="75">
        <v>1112</v>
      </c>
      <c r="J11" s="69">
        <v>1122</v>
      </c>
    </row>
    <row r="12" spans="1:10">
      <c r="A12" s="71">
        <v>3</v>
      </c>
      <c r="B12" s="74" t="s">
        <v>51</v>
      </c>
      <c r="C12" s="73" t="s">
        <v>40</v>
      </c>
      <c r="D12" s="75">
        <v>45</v>
      </c>
      <c r="E12" s="75">
        <v>60</v>
      </c>
      <c r="F12" s="75">
        <v>80</v>
      </c>
      <c r="G12" s="75">
        <v>80</v>
      </c>
      <c r="H12" s="75">
        <v>100</v>
      </c>
      <c r="I12" s="75">
        <v>110</v>
      </c>
      <c r="J12" s="69">
        <v>125</v>
      </c>
    </row>
    <row r="13" spans="1:10" ht="30" customHeight="1">
      <c r="A13" s="71">
        <v>4</v>
      </c>
      <c r="B13" s="76" t="s">
        <v>42</v>
      </c>
      <c r="C13" s="73" t="s">
        <v>43</v>
      </c>
      <c r="D13" s="75">
        <v>4.9000000000000004</v>
      </c>
      <c r="E13" s="75">
        <v>5.8</v>
      </c>
      <c r="F13" s="75">
        <v>6.1</v>
      </c>
      <c r="G13" s="75">
        <v>6</v>
      </c>
      <c r="H13" s="75">
        <v>6.7</v>
      </c>
      <c r="I13" s="75">
        <v>6.8</v>
      </c>
      <c r="J13" s="77">
        <v>6.8</v>
      </c>
    </row>
    <row r="14" spans="1:10">
      <c r="A14" s="71">
        <v>5</v>
      </c>
      <c r="B14" s="78" t="s">
        <v>44</v>
      </c>
      <c r="C14" s="73" t="s">
        <v>49</v>
      </c>
      <c r="D14" s="79">
        <v>713150</v>
      </c>
      <c r="E14" s="79">
        <f>D14*1.01</f>
        <v>720281.5</v>
      </c>
      <c r="F14" s="80">
        <f>E14*1.04</f>
        <v>749092.76</v>
      </c>
      <c r="G14" s="80">
        <f>F14*1.07</f>
        <v>801529.25320000004</v>
      </c>
      <c r="H14" s="80">
        <f>G14*1.08</f>
        <v>865651.59345600009</v>
      </c>
      <c r="I14" s="80">
        <f>H14*1.09</f>
        <v>943560.23686704016</v>
      </c>
      <c r="J14" s="69">
        <f>I14*1.01</f>
        <v>952995.83923571056</v>
      </c>
    </row>
    <row r="15" spans="1:10" ht="36" customHeight="1">
      <c r="A15" s="71">
        <v>6</v>
      </c>
      <c r="B15" s="83" t="s">
        <v>53</v>
      </c>
      <c r="C15" s="73" t="s">
        <v>49</v>
      </c>
      <c r="D15" s="79">
        <v>26</v>
      </c>
      <c r="E15" s="79">
        <v>30</v>
      </c>
      <c r="F15" s="79">
        <v>35</v>
      </c>
      <c r="G15" s="79">
        <v>35</v>
      </c>
      <c r="H15" s="79">
        <v>45</v>
      </c>
      <c r="I15" s="79">
        <v>50</v>
      </c>
      <c r="J15" s="69">
        <v>55</v>
      </c>
    </row>
    <row r="16" spans="1:10" ht="45" customHeight="1">
      <c r="A16" s="71">
        <v>7</v>
      </c>
      <c r="B16" s="81" t="s">
        <v>52</v>
      </c>
      <c r="C16" s="73" t="s">
        <v>43</v>
      </c>
      <c r="D16" s="73">
        <v>49</v>
      </c>
      <c r="E16" s="82">
        <v>55</v>
      </c>
      <c r="F16" s="82">
        <v>60</v>
      </c>
      <c r="G16" s="82">
        <v>67</v>
      </c>
      <c r="H16" s="82">
        <v>70</v>
      </c>
      <c r="I16" s="82">
        <v>75</v>
      </c>
      <c r="J16" s="69">
        <v>77</v>
      </c>
    </row>
    <row r="17" spans="1:10" ht="41.25" customHeight="1">
      <c r="A17" s="71">
        <v>8</v>
      </c>
      <c r="B17" s="76" t="s">
        <v>45</v>
      </c>
      <c r="C17" s="73" t="s">
        <v>40</v>
      </c>
      <c r="D17" s="75">
        <v>1120</v>
      </c>
      <c r="E17" s="75">
        <v>1200</v>
      </c>
      <c r="F17" s="75">
        <v>1300</v>
      </c>
      <c r="G17" s="75">
        <v>1300</v>
      </c>
      <c r="H17" s="75">
        <v>1500</v>
      </c>
      <c r="I17" s="75">
        <v>1600</v>
      </c>
      <c r="J17" s="69">
        <v>1650</v>
      </c>
    </row>
    <row r="18" spans="1:10" ht="45" customHeight="1">
      <c r="A18" s="86">
        <v>9</v>
      </c>
      <c r="B18" s="76" t="s">
        <v>46</v>
      </c>
      <c r="C18" s="87" t="s">
        <v>43</v>
      </c>
      <c r="D18" s="87">
        <v>0.2</v>
      </c>
      <c r="E18" s="88">
        <v>0.28000000000000003</v>
      </c>
      <c r="F18" s="88">
        <v>0.3</v>
      </c>
      <c r="G18" s="88">
        <v>0.3</v>
      </c>
      <c r="H18" s="88">
        <v>0.35</v>
      </c>
      <c r="I18" s="88">
        <v>0.37</v>
      </c>
      <c r="J18" s="69">
        <v>0.39</v>
      </c>
    </row>
    <row r="19" spans="1:10">
      <c r="A19" s="90">
        <v>10</v>
      </c>
      <c r="B19" s="89" t="s">
        <v>54</v>
      </c>
      <c r="C19" s="89" t="s">
        <v>49</v>
      </c>
      <c r="D19" s="89">
        <v>44.3</v>
      </c>
      <c r="E19" s="89">
        <v>42.3</v>
      </c>
      <c r="F19" s="89">
        <v>42.5</v>
      </c>
      <c r="G19" s="89">
        <v>42.5</v>
      </c>
      <c r="H19" s="89">
        <v>43</v>
      </c>
      <c r="I19" s="89">
        <v>43.2</v>
      </c>
      <c r="J19" s="89">
        <v>44</v>
      </c>
    </row>
  </sheetData>
  <mergeCells count="10">
    <mergeCell ref="B9:I9"/>
    <mergeCell ref="G1:I1"/>
    <mergeCell ref="A3:I3"/>
    <mergeCell ref="A5:A7"/>
    <mergeCell ref="B5:B7"/>
    <mergeCell ref="C5:C7"/>
    <mergeCell ref="D5:J5"/>
    <mergeCell ref="D6:D7"/>
    <mergeCell ref="E6:E7"/>
    <mergeCell ref="F6:J6"/>
  </mergeCells>
  <pageMargins left="0.27" right="0.26" top="0.2" bottom="0.15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0"/>
  <sheetViews>
    <sheetView tabSelected="1" topLeftCell="A97" workbookViewId="0">
      <selection activeCell="H120" sqref="H120"/>
    </sheetView>
  </sheetViews>
  <sheetFormatPr defaultColWidth="15.85546875" defaultRowHeight="15"/>
  <cols>
    <col min="1" max="1" width="3.5703125" customWidth="1"/>
  </cols>
  <sheetData>
    <row r="1" spans="1:10" ht="50.25" customHeight="1">
      <c r="D1" s="97" t="s">
        <v>64</v>
      </c>
      <c r="E1" s="97"/>
      <c r="F1" s="97"/>
      <c r="G1" s="97"/>
    </row>
    <row r="2" spans="1:10">
      <c r="E2" s="84"/>
      <c r="F2" s="84"/>
      <c r="G2" s="84"/>
    </row>
    <row r="3" spans="1:10" ht="5.25" customHeight="1">
      <c r="A3" s="1"/>
      <c r="B3" s="1"/>
      <c r="C3" s="1"/>
      <c r="D3" s="1"/>
      <c r="E3" s="1"/>
    </row>
    <row r="4" spans="1:10" ht="27" customHeight="1">
      <c r="A4" s="2"/>
      <c r="B4" s="125" t="s">
        <v>33</v>
      </c>
      <c r="C4" s="126"/>
      <c r="D4" s="126"/>
      <c r="E4" s="126"/>
      <c r="F4" s="126"/>
      <c r="G4" s="127"/>
    </row>
    <row r="5" spans="1:10" s="6" customFormat="1" ht="24">
      <c r="A5" s="3"/>
      <c r="B5" s="4" t="s">
        <v>0</v>
      </c>
      <c r="C5" s="5" t="s">
        <v>1</v>
      </c>
      <c r="D5" s="5" t="s">
        <v>2</v>
      </c>
      <c r="E5" s="5" t="s">
        <v>3</v>
      </c>
      <c r="F5" s="5" t="s">
        <v>4</v>
      </c>
      <c r="G5" s="5" t="s">
        <v>5</v>
      </c>
    </row>
    <row r="6" spans="1:10" s="6" customFormat="1" ht="12">
      <c r="A6" s="7"/>
      <c r="B6" s="8" t="s">
        <v>6</v>
      </c>
      <c r="C6" s="9">
        <f>E6+F6+G6</f>
        <v>97490</v>
      </c>
      <c r="D6" s="9">
        <f t="shared" ref="D6:G12" si="0">D15+D63+D151+D175+D191+D207+D223</f>
        <v>0</v>
      </c>
      <c r="E6" s="9">
        <f t="shared" si="0"/>
        <v>22980</v>
      </c>
      <c r="F6" s="9">
        <f t="shared" si="0"/>
        <v>31700</v>
      </c>
      <c r="G6" s="9">
        <f t="shared" si="0"/>
        <v>42810</v>
      </c>
    </row>
    <row r="7" spans="1:10" s="6" customFormat="1" ht="12">
      <c r="A7" s="7"/>
      <c r="B7" s="10"/>
      <c r="C7" s="9">
        <f t="shared" ref="C7:C12" si="1">C16+C64+C152+C176+C192+C208+C224</f>
        <v>0</v>
      </c>
      <c r="D7" s="9">
        <f t="shared" si="0"/>
        <v>0</v>
      </c>
      <c r="E7" s="9">
        <f t="shared" si="0"/>
        <v>0</v>
      </c>
      <c r="F7" s="9">
        <f t="shared" si="0"/>
        <v>0</v>
      </c>
      <c r="G7" s="9">
        <f t="shared" si="0"/>
        <v>0</v>
      </c>
    </row>
    <row r="8" spans="1:10" s="6" customFormat="1" ht="12">
      <c r="A8" s="7"/>
      <c r="B8" s="62" t="s">
        <v>7</v>
      </c>
      <c r="C8" s="9">
        <f t="shared" si="1"/>
        <v>16786</v>
      </c>
      <c r="D8" s="9">
        <f t="shared" si="0"/>
        <v>0</v>
      </c>
      <c r="E8" s="9">
        <f t="shared" si="0"/>
        <v>4386</v>
      </c>
      <c r="F8" s="9">
        <f t="shared" si="0"/>
        <v>4400</v>
      </c>
      <c r="G8" s="9">
        <f t="shared" si="0"/>
        <v>8000</v>
      </c>
      <c r="I8" s="11">
        <f>C8</f>
        <v>16786</v>
      </c>
    </row>
    <row r="9" spans="1:10" s="6" customFormat="1" ht="12">
      <c r="A9" s="7"/>
      <c r="B9" s="62" t="s">
        <v>22</v>
      </c>
      <c r="C9" s="9">
        <f t="shared" si="1"/>
        <v>16811</v>
      </c>
      <c r="D9" s="9">
        <f t="shared" si="0"/>
        <v>0</v>
      </c>
      <c r="E9" s="9">
        <f t="shared" si="0"/>
        <v>4461</v>
      </c>
      <c r="F9" s="9">
        <f t="shared" si="0"/>
        <v>4400</v>
      </c>
      <c r="G9" s="9">
        <f t="shared" si="0"/>
        <v>7950</v>
      </c>
      <c r="H9" s="6">
        <v>4400</v>
      </c>
      <c r="I9" s="11">
        <f>E9+H9+G9</f>
        <v>16811</v>
      </c>
      <c r="J9" s="11"/>
    </row>
    <row r="10" spans="1:10" s="6" customFormat="1" ht="12">
      <c r="A10" s="7"/>
      <c r="B10" s="62" t="s">
        <v>23</v>
      </c>
      <c r="C10" s="9">
        <f t="shared" si="1"/>
        <v>21906</v>
      </c>
      <c r="D10" s="9">
        <f t="shared" si="0"/>
        <v>0</v>
      </c>
      <c r="E10" s="9">
        <f t="shared" si="0"/>
        <v>4736</v>
      </c>
      <c r="F10" s="9">
        <f t="shared" si="0"/>
        <v>8100</v>
      </c>
      <c r="G10" s="9">
        <f t="shared" si="0"/>
        <v>9070</v>
      </c>
      <c r="I10" s="11">
        <f>C10</f>
        <v>21906</v>
      </c>
    </row>
    <row r="11" spans="1:10" s="6" customFormat="1" ht="12">
      <c r="A11" s="7"/>
      <c r="B11" s="62" t="s">
        <v>24</v>
      </c>
      <c r="C11" s="9">
        <f t="shared" si="1"/>
        <v>21206</v>
      </c>
      <c r="D11" s="9">
        <f t="shared" si="0"/>
        <v>0</v>
      </c>
      <c r="E11" s="9">
        <f t="shared" si="0"/>
        <v>4636</v>
      </c>
      <c r="F11" s="9">
        <f t="shared" si="0"/>
        <v>7450</v>
      </c>
      <c r="G11" s="9">
        <f t="shared" si="0"/>
        <v>9120</v>
      </c>
      <c r="I11" s="11">
        <f>C11</f>
        <v>21206</v>
      </c>
    </row>
    <row r="12" spans="1:10" s="6" customFormat="1" ht="12">
      <c r="A12" s="7"/>
      <c r="B12" s="62" t="s">
        <v>25</v>
      </c>
      <c r="C12" s="9">
        <f t="shared" si="1"/>
        <v>20781</v>
      </c>
      <c r="D12" s="9">
        <f t="shared" si="0"/>
        <v>0</v>
      </c>
      <c r="E12" s="9">
        <f t="shared" si="0"/>
        <v>4761</v>
      </c>
      <c r="F12" s="9">
        <f t="shared" si="0"/>
        <v>7350</v>
      </c>
      <c r="G12" s="9">
        <f t="shared" si="0"/>
        <v>8670</v>
      </c>
      <c r="I12" s="11">
        <f>C12</f>
        <v>20781</v>
      </c>
    </row>
    <row r="13" spans="1:10" ht="32.25" customHeight="1">
      <c r="A13" s="12"/>
      <c r="B13" s="128" t="s">
        <v>8</v>
      </c>
      <c r="C13" s="129"/>
      <c r="D13" s="129"/>
      <c r="E13" s="129"/>
      <c r="F13" s="129"/>
      <c r="G13" s="130"/>
    </row>
    <row r="14" spans="1:10">
      <c r="A14" s="13">
        <v>1</v>
      </c>
      <c r="B14" s="122" t="s">
        <v>32</v>
      </c>
      <c r="C14" s="123"/>
      <c r="D14" s="123"/>
      <c r="E14" s="123"/>
      <c r="F14" s="123"/>
      <c r="G14" s="124"/>
    </row>
    <row r="15" spans="1:10">
      <c r="A15" s="14"/>
      <c r="B15" s="15" t="s">
        <v>9</v>
      </c>
      <c r="C15" s="16">
        <f t="shared" ref="C15:G21" si="2">C23</f>
        <v>38875</v>
      </c>
      <c r="D15" s="16">
        <f t="shared" si="2"/>
        <v>0</v>
      </c>
      <c r="E15" s="16">
        <f t="shared" si="2"/>
        <v>9575</v>
      </c>
      <c r="F15" s="16">
        <f t="shared" si="2"/>
        <v>6100</v>
      </c>
      <c r="G15" s="16">
        <f t="shared" si="2"/>
        <v>23200</v>
      </c>
    </row>
    <row r="16" spans="1:10">
      <c r="A16" s="14"/>
      <c r="B16" s="17"/>
      <c r="C16" s="18">
        <f t="shared" si="2"/>
        <v>0</v>
      </c>
      <c r="D16" s="18">
        <f t="shared" si="2"/>
        <v>0</v>
      </c>
      <c r="E16" s="18">
        <f t="shared" si="2"/>
        <v>0</v>
      </c>
      <c r="F16" s="18">
        <f t="shared" si="2"/>
        <v>0</v>
      </c>
      <c r="G16" s="18">
        <f t="shared" si="2"/>
        <v>0</v>
      </c>
    </row>
    <row r="17" spans="1:7">
      <c r="A17" s="14"/>
      <c r="B17" s="60" t="s">
        <v>7</v>
      </c>
      <c r="C17" s="18">
        <f t="shared" si="2"/>
        <v>6425</v>
      </c>
      <c r="D17" s="18">
        <f t="shared" si="2"/>
        <v>0</v>
      </c>
      <c r="E17" s="18">
        <f t="shared" si="2"/>
        <v>1825</v>
      </c>
      <c r="F17" s="18">
        <f t="shared" si="2"/>
        <v>0</v>
      </c>
      <c r="G17" s="18">
        <f t="shared" si="2"/>
        <v>4600</v>
      </c>
    </row>
    <row r="18" spans="1:7">
      <c r="A18" s="14"/>
      <c r="B18" s="60" t="s">
        <v>22</v>
      </c>
      <c r="C18" s="18">
        <f t="shared" si="2"/>
        <v>7150</v>
      </c>
      <c r="D18" s="18">
        <f t="shared" si="2"/>
        <v>0</v>
      </c>
      <c r="E18" s="18">
        <f t="shared" si="2"/>
        <v>1900</v>
      </c>
      <c r="F18" s="18">
        <f t="shared" si="2"/>
        <v>550</v>
      </c>
      <c r="G18" s="18">
        <f t="shared" si="2"/>
        <v>4700</v>
      </c>
    </row>
    <row r="19" spans="1:7">
      <c r="A19" s="14"/>
      <c r="B19" s="60" t="s">
        <v>23</v>
      </c>
      <c r="C19" s="18">
        <f t="shared" si="2"/>
        <v>8325</v>
      </c>
      <c r="D19" s="18">
        <f t="shared" si="2"/>
        <v>0</v>
      </c>
      <c r="E19" s="18">
        <f t="shared" si="2"/>
        <v>1975</v>
      </c>
      <c r="F19" s="18">
        <f t="shared" si="2"/>
        <v>1850</v>
      </c>
      <c r="G19" s="18">
        <f t="shared" si="2"/>
        <v>4500</v>
      </c>
    </row>
    <row r="20" spans="1:7">
      <c r="A20" s="14"/>
      <c r="B20" s="60" t="s">
        <v>24</v>
      </c>
      <c r="C20" s="18">
        <f t="shared" si="2"/>
        <v>8425</v>
      </c>
      <c r="D20" s="18">
        <f t="shared" si="2"/>
        <v>0</v>
      </c>
      <c r="E20" s="18">
        <f t="shared" si="2"/>
        <v>1875</v>
      </c>
      <c r="F20" s="18">
        <f t="shared" si="2"/>
        <v>1850</v>
      </c>
      <c r="G20" s="18">
        <f t="shared" si="2"/>
        <v>4700</v>
      </c>
    </row>
    <row r="21" spans="1:7">
      <c r="A21" s="14"/>
      <c r="B21" s="60" t="s">
        <v>25</v>
      </c>
      <c r="C21" s="18">
        <f t="shared" si="2"/>
        <v>8550</v>
      </c>
      <c r="D21" s="18">
        <f t="shared" si="2"/>
        <v>0</v>
      </c>
      <c r="E21" s="18">
        <f t="shared" si="2"/>
        <v>2000</v>
      </c>
      <c r="F21" s="18">
        <f t="shared" si="2"/>
        <v>1850</v>
      </c>
      <c r="G21" s="18">
        <f t="shared" si="2"/>
        <v>4700</v>
      </c>
    </row>
    <row r="22" spans="1:7" ht="23.25" customHeight="1">
      <c r="A22" s="119" t="s">
        <v>10</v>
      </c>
      <c r="B22" s="120"/>
      <c r="C22" s="120"/>
      <c r="D22" s="120"/>
      <c r="E22" s="120"/>
      <c r="F22" s="120"/>
      <c r="G22" s="121"/>
    </row>
    <row r="23" spans="1:7">
      <c r="A23" s="19"/>
      <c r="B23" s="20" t="s">
        <v>9</v>
      </c>
      <c r="C23" s="21">
        <f>C24+C25+C26+C27+C28+C29</f>
        <v>38875</v>
      </c>
      <c r="D23" s="21">
        <f>D24+D25+D26+D27+D28+D29</f>
        <v>0</v>
      </c>
      <c r="E23" s="21">
        <f>E24+E25+E26+E27+E28+E29</f>
        <v>9575</v>
      </c>
      <c r="F23" s="21">
        <f>F24+F25+F26+F27+F28+F29</f>
        <v>6100</v>
      </c>
      <c r="G23" s="21">
        <f>G24+G25+G26+G27+G28+G29</f>
        <v>23200</v>
      </c>
    </row>
    <row r="24" spans="1:7">
      <c r="A24" s="22"/>
      <c r="B24" s="23"/>
      <c r="C24" s="24">
        <f t="shared" ref="C24:C29" si="3">C32+C40+C48+C56</f>
        <v>0</v>
      </c>
      <c r="D24" s="25"/>
      <c r="E24" s="25">
        <f t="shared" ref="E24:G29" si="4">E32+E40+E48+E56</f>
        <v>0</v>
      </c>
      <c r="F24" s="25">
        <f t="shared" si="4"/>
        <v>0</v>
      </c>
      <c r="G24" s="25">
        <f t="shared" si="4"/>
        <v>0</v>
      </c>
    </row>
    <row r="25" spans="1:7">
      <c r="A25" s="22"/>
      <c r="B25" s="23" t="s">
        <v>7</v>
      </c>
      <c r="C25" s="24">
        <f t="shared" si="3"/>
        <v>6425</v>
      </c>
      <c r="D25" s="25"/>
      <c r="E25" s="26">
        <f t="shared" si="4"/>
        <v>1825</v>
      </c>
      <c r="F25" s="25">
        <f t="shared" si="4"/>
        <v>0</v>
      </c>
      <c r="G25" s="25">
        <f t="shared" si="4"/>
        <v>4600</v>
      </c>
    </row>
    <row r="26" spans="1:7">
      <c r="A26" s="22"/>
      <c r="B26" s="23" t="s">
        <v>22</v>
      </c>
      <c r="C26" s="24">
        <f t="shared" si="3"/>
        <v>7150</v>
      </c>
      <c r="D26" s="25"/>
      <c r="E26" s="25">
        <f t="shared" si="4"/>
        <v>1900</v>
      </c>
      <c r="F26" s="91">
        <f>F34+F42+F50+F58</f>
        <v>550</v>
      </c>
      <c r="G26" s="25">
        <f t="shared" si="4"/>
        <v>4700</v>
      </c>
    </row>
    <row r="27" spans="1:7">
      <c r="A27" s="27"/>
      <c r="B27" s="23" t="s">
        <v>23</v>
      </c>
      <c r="C27" s="24">
        <f t="shared" si="3"/>
        <v>8325</v>
      </c>
      <c r="D27" s="25"/>
      <c r="E27" s="25">
        <f t="shared" si="4"/>
        <v>1975</v>
      </c>
      <c r="F27" s="25">
        <f t="shared" si="4"/>
        <v>1850</v>
      </c>
      <c r="G27" s="25">
        <f t="shared" si="4"/>
        <v>4500</v>
      </c>
    </row>
    <row r="28" spans="1:7">
      <c r="A28" s="22"/>
      <c r="B28" s="23" t="s">
        <v>24</v>
      </c>
      <c r="C28" s="24">
        <f t="shared" si="3"/>
        <v>8425</v>
      </c>
      <c r="D28" s="28"/>
      <c r="E28" s="28">
        <f t="shared" si="4"/>
        <v>1875</v>
      </c>
      <c r="F28" s="28">
        <f t="shared" si="4"/>
        <v>1850</v>
      </c>
      <c r="G28" s="28">
        <f t="shared" si="4"/>
        <v>4700</v>
      </c>
    </row>
    <row r="29" spans="1:7">
      <c r="A29" s="12"/>
      <c r="B29" s="29" t="s">
        <v>25</v>
      </c>
      <c r="C29" s="24">
        <f t="shared" si="3"/>
        <v>8550</v>
      </c>
      <c r="D29" s="28"/>
      <c r="E29" s="28">
        <f t="shared" si="4"/>
        <v>2000</v>
      </c>
      <c r="F29" s="28">
        <f t="shared" si="4"/>
        <v>1850</v>
      </c>
      <c r="G29" s="28">
        <f t="shared" si="4"/>
        <v>4700</v>
      </c>
    </row>
    <row r="30" spans="1:7">
      <c r="A30" s="131" t="s">
        <v>11</v>
      </c>
      <c r="B30" s="132"/>
      <c r="C30" s="132"/>
      <c r="D30" s="132"/>
      <c r="E30" s="132"/>
      <c r="F30" s="132"/>
      <c r="G30" s="133"/>
    </row>
    <row r="31" spans="1:7">
      <c r="A31" s="22"/>
      <c r="B31" s="20" t="s">
        <v>9</v>
      </c>
      <c r="C31" s="30">
        <f>C32+C33+C34+C35+C36+C37</f>
        <v>11050</v>
      </c>
      <c r="D31" s="30">
        <f>D32+D33+D34+D35+D36+D37</f>
        <v>0</v>
      </c>
      <c r="E31" s="30">
        <f>E32+E33+E34+E35+E36+E37</f>
        <v>5000</v>
      </c>
      <c r="F31" s="30">
        <f>F32+F33+F34+F35+F36+F37</f>
        <v>3550</v>
      </c>
      <c r="G31" s="30">
        <f>G32+G33+G34+G35+G36+G37</f>
        <v>2500</v>
      </c>
    </row>
    <row r="32" spans="1:7">
      <c r="A32" s="22"/>
      <c r="B32" s="23"/>
      <c r="C32" s="24"/>
      <c r="D32" s="31"/>
      <c r="E32" s="31"/>
      <c r="F32" s="31"/>
      <c r="G32" s="31"/>
    </row>
    <row r="33" spans="1:7">
      <c r="A33" s="22"/>
      <c r="B33" s="23" t="s">
        <v>7</v>
      </c>
      <c r="C33" s="24">
        <f t="shared" ref="C33:C37" si="5">D33+E33+F33+G33</f>
        <v>1500</v>
      </c>
      <c r="D33" s="31"/>
      <c r="E33" s="31">
        <v>1000</v>
      </c>
      <c r="F33" s="24">
        <v>0</v>
      </c>
      <c r="G33" s="31">
        <v>500</v>
      </c>
    </row>
    <row r="34" spans="1:7">
      <c r="A34" s="22"/>
      <c r="B34" s="23" t="s">
        <v>22</v>
      </c>
      <c r="C34" s="24">
        <f t="shared" si="5"/>
        <v>2050</v>
      </c>
      <c r="D34" s="31"/>
      <c r="E34" s="31">
        <v>1000</v>
      </c>
      <c r="F34" s="31">
        <v>550</v>
      </c>
      <c r="G34" s="31">
        <v>500</v>
      </c>
    </row>
    <row r="35" spans="1:7">
      <c r="A35" s="22"/>
      <c r="B35" s="23" t="s">
        <v>23</v>
      </c>
      <c r="C35" s="24">
        <f t="shared" si="5"/>
        <v>2500</v>
      </c>
      <c r="D35" s="31"/>
      <c r="E35" s="31">
        <v>1000</v>
      </c>
      <c r="F35" s="31">
        <v>1000</v>
      </c>
      <c r="G35" s="31">
        <v>500</v>
      </c>
    </row>
    <row r="36" spans="1:7">
      <c r="A36" s="22"/>
      <c r="B36" s="23" t="s">
        <v>24</v>
      </c>
      <c r="C36" s="24">
        <f t="shared" si="5"/>
        <v>2500</v>
      </c>
      <c r="D36" s="31"/>
      <c r="E36" s="31">
        <v>1000</v>
      </c>
      <c r="F36" s="24">
        <v>1000</v>
      </c>
      <c r="G36" s="31">
        <v>500</v>
      </c>
    </row>
    <row r="37" spans="1:7">
      <c r="A37" s="12"/>
      <c r="B37" s="29" t="s">
        <v>25</v>
      </c>
      <c r="C37" s="24">
        <f t="shared" si="5"/>
        <v>2500</v>
      </c>
      <c r="D37" s="31"/>
      <c r="E37" s="31">
        <v>1000</v>
      </c>
      <c r="F37" s="31">
        <v>1000</v>
      </c>
      <c r="G37" s="31">
        <v>500</v>
      </c>
    </row>
    <row r="38" spans="1:7">
      <c r="A38" s="113" t="s">
        <v>12</v>
      </c>
      <c r="B38" s="114"/>
      <c r="C38" s="114"/>
      <c r="D38" s="114"/>
      <c r="E38" s="114"/>
      <c r="F38" s="114"/>
      <c r="G38" s="115"/>
    </row>
    <row r="39" spans="1:7">
      <c r="A39" s="22"/>
      <c r="B39" s="20" t="s">
        <v>9</v>
      </c>
      <c r="C39" s="32">
        <f>C40+C41+C42+C43+C44+C45</f>
        <v>13350</v>
      </c>
      <c r="D39" s="32">
        <f>D40+D41+D42+D43+D44+D45</f>
        <v>0</v>
      </c>
      <c r="E39" s="32">
        <f>E40+E41+E42+E43+E44+E45</f>
        <v>2650</v>
      </c>
      <c r="F39" s="32">
        <f>F40+F41+F42+F43+F44+F45</f>
        <v>1800</v>
      </c>
      <c r="G39" s="32">
        <f>G40+G41+G42+G43+G44+G45</f>
        <v>8900</v>
      </c>
    </row>
    <row r="40" spans="1:7">
      <c r="A40" s="22"/>
      <c r="B40" s="23"/>
      <c r="C40" s="25">
        <f t="shared" ref="C40" si="6">D40+E40+F40+G40</f>
        <v>0</v>
      </c>
      <c r="D40" s="25"/>
      <c r="E40" s="25"/>
      <c r="F40" s="25"/>
      <c r="G40" s="25"/>
    </row>
    <row r="41" spans="1:7">
      <c r="A41" s="22"/>
      <c r="B41" s="23" t="s">
        <v>7</v>
      </c>
      <c r="C41" s="25">
        <f>D41+E41+F41+G41</f>
        <v>2150</v>
      </c>
      <c r="D41" s="25"/>
      <c r="E41" s="25">
        <v>450</v>
      </c>
      <c r="F41" s="25">
        <v>0</v>
      </c>
      <c r="G41" s="25">
        <v>1700</v>
      </c>
    </row>
    <row r="42" spans="1:7">
      <c r="A42" s="22"/>
      <c r="B42" s="23" t="s">
        <v>22</v>
      </c>
      <c r="C42" s="25">
        <f t="shared" ref="C42:C45" si="7">D42+E42+F42+G42</f>
        <v>2300</v>
      </c>
      <c r="D42" s="25"/>
      <c r="E42" s="25">
        <v>500</v>
      </c>
      <c r="F42" s="25">
        <v>0</v>
      </c>
      <c r="G42" s="25">
        <v>1800</v>
      </c>
    </row>
    <row r="43" spans="1:7">
      <c r="A43" s="22"/>
      <c r="B43" s="23" t="s">
        <v>23</v>
      </c>
      <c r="C43" s="25">
        <f t="shared" si="7"/>
        <v>3000</v>
      </c>
      <c r="D43" s="25"/>
      <c r="E43" s="59">
        <v>600</v>
      </c>
      <c r="F43" s="28">
        <v>600</v>
      </c>
      <c r="G43" s="28">
        <v>1800</v>
      </c>
    </row>
    <row r="44" spans="1:7">
      <c r="A44" s="22"/>
      <c r="B44" s="23" t="s">
        <v>24</v>
      </c>
      <c r="C44" s="25">
        <f t="shared" si="7"/>
        <v>2900</v>
      </c>
      <c r="D44" s="25"/>
      <c r="E44" s="25">
        <v>500</v>
      </c>
      <c r="F44" s="25">
        <v>600</v>
      </c>
      <c r="G44" s="25">
        <v>1800</v>
      </c>
    </row>
    <row r="45" spans="1:7">
      <c r="A45" s="12"/>
      <c r="B45" s="29" t="s">
        <v>25</v>
      </c>
      <c r="C45" s="25">
        <f t="shared" si="7"/>
        <v>3000</v>
      </c>
      <c r="D45" s="33"/>
      <c r="E45" s="34">
        <v>600</v>
      </c>
      <c r="F45" s="28">
        <v>600</v>
      </c>
      <c r="G45" s="28">
        <v>1800</v>
      </c>
    </row>
    <row r="46" spans="1:7">
      <c r="A46" s="116" t="s">
        <v>13</v>
      </c>
      <c r="B46" s="117"/>
      <c r="C46" s="117"/>
      <c r="D46" s="117"/>
      <c r="E46" s="117"/>
      <c r="F46" s="117"/>
      <c r="G46" s="118"/>
    </row>
    <row r="47" spans="1:7">
      <c r="A47" s="12"/>
      <c r="B47" s="35" t="s">
        <v>9</v>
      </c>
      <c r="C47" s="33">
        <f t="shared" ref="C47:C53" si="8">D47+E47+F47+G47</f>
        <v>5450</v>
      </c>
      <c r="D47" s="33">
        <f>D48+D49+D50+D51+D52</f>
        <v>0</v>
      </c>
      <c r="E47" s="33">
        <f>E48+E49+E50+E51+E52+E53</f>
        <v>750</v>
      </c>
      <c r="F47" s="33">
        <f>F48+F49+F50+F51+F52+F53</f>
        <v>300</v>
      </c>
      <c r="G47" s="33">
        <f>G48+G49+G50+G51+G52+G53</f>
        <v>4400</v>
      </c>
    </row>
    <row r="48" spans="1:7">
      <c r="A48" s="12"/>
      <c r="B48" s="23"/>
      <c r="C48" s="28">
        <f t="shared" si="8"/>
        <v>0</v>
      </c>
      <c r="D48" s="28"/>
      <c r="E48" s="28"/>
      <c r="F48" s="28"/>
      <c r="G48" s="28"/>
    </row>
    <row r="49" spans="1:7">
      <c r="A49" s="12"/>
      <c r="B49" s="23" t="s">
        <v>7</v>
      </c>
      <c r="C49" s="28">
        <f t="shared" si="8"/>
        <v>1050</v>
      </c>
      <c r="D49" s="28"/>
      <c r="E49" s="28">
        <v>150</v>
      </c>
      <c r="F49" s="28">
        <v>0</v>
      </c>
      <c r="G49" s="28">
        <v>900</v>
      </c>
    </row>
    <row r="50" spans="1:7">
      <c r="A50" s="12"/>
      <c r="B50" s="23" t="s">
        <v>22</v>
      </c>
      <c r="C50" s="28">
        <f t="shared" si="8"/>
        <v>1050</v>
      </c>
      <c r="D50" s="28"/>
      <c r="E50" s="34">
        <v>150</v>
      </c>
      <c r="F50" s="28"/>
      <c r="G50" s="28">
        <v>900</v>
      </c>
    </row>
    <row r="51" spans="1:7">
      <c r="A51" s="12"/>
      <c r="B51" s="23" t="s">
        <v>23</v>
      </c>
      <c r="C51" s="28">
        <f t="shared" si="8"/>
        <v>1050</v>
      </c>
      <c r="D51" s="28"/>
      <c r="E51" s="28">
        <v>150</v>
      </c>
      <c r="F51" s="28">
        <v>100</v>
      </c>
      <c r="G51" s="28">
        <v>800</v>
      </c>
    </row>
    <row r="52" spans="1:7">
      <c r="A52" s="12"/>
      <c r="B52" s="23" t="s">
        <v>24</v>
      </c>
      <c r="C52" s="28">
        <f t="shared" si="8"/>
        <v>1150</v>
      </c>
      <c r="D52" s="28"/>
      <c r="E52" s="28">
        <v>150</v>
      </c>
      <c r="F52" s="28">
        <v>100</v>
      </c>
      <c r="G52" s="28">
        <v>900</v>
      </c>
    </row>
    <row r="53" spans="1:7">
      <c r="A53" s="12"/>
      <c r="B53" s="29" t="s">
        <v>25</v>
      </c>
      <c r="C53" s="28">
        <f t="shared" si="8"/>
        <v>1150</v>
      </c>
      <c r="D53" s="33"/>
      <c r="E53" s="34">
        <v>150</v>
      </c>
      <c r="F53" s="28">
        <v>100</v>
      </c>
      <c r="G53" s="28">
        <v>900</v>
      </c>
    </row>
    <row r="54" spans="1:7" ht="40.5" customHeight="1">
      <c r="A54" s="119" t="s">
        <v>14</v>
      </c>
      <c r="B54" s="120"/>
      <c r="C54" s="120"/>
      <c r="D54" s="120"/>
      <c r="E54" s="120"/>
      <c r="F54" s="120"/>
      <c r="G54" s="121"/>
    </row>
    <row r="55" spans="1:7">
      <c r="A55" s="22"/>
      <c r="B55" s="20" t="s">
        <v>9</v>
      </c>
      <c r="C55" s="32">
        <f t="shared" ref="C55:C61" si="9">D55+E55+F55+G55</f>
        <v>9025</v>
      </c>
      <c r="D55" s="32">
        <f>D56+D57+D58+D59+D60</f>
        <v>0</v>
      </c>
      <c r="E55" s="32">
        <f>E56+E57+E58+E59+E60+E61</f>
        <v>1175</v>
      </c>
      <c r="F55" s="32">
        <f>F56+F57+F58+F59+F60+F61</f>
        <v>450</v>
      </c>
      <c r="G55" s="32">
        <f>G56+G57+G58+G59+G60+G61</f>
        <v>7400</v>
      </c>
    </row>
    <row r="56" spans="1:7">
      <c r="A56" s="22"/>
      <c r="B56" s="23"/>
      <c r="C56" s="25">
        <f t="shared" si="9"/>
        <v>0</v>
      </c>
      <c r="D56" s="25"/>
      <c r="E56" s="25"/>
      <c r="F56" s="25"/>
      <c r="G56" s="25"/>
    </row>
    <row r="57" spans="1:7">
      <c r="A57" s="22"/>
      <c r="B57" s="23" t="s">
        <v>7</v>
      </c>
      <c r="C57" s="25">
        <f t="shared" si="9"/>
        <v>1725</v>
      </c>
      <c r="D57" s="25"/>
      <c r="E57" s="25">
        <v>225</v>
      </c>
      <c r="F57" s="25">
        <v>0</v>
      </c>
      <c r="G57" s="25">
        <v>1500</v>
      </c>
    </row>
    <row r="58" spans="1:7">
      <c r="A58" s="22"/>
      <c r="B58" s="23" t="s">
        <v>22</v>
      </c>
      <c r="C58" s="25">
        <f t="shared" si="9"/>
        <v>1750</v>
      </c>
      <c r="D58" s="25"/>
      <c r="E58" s="34">
        <v>250</v>
      </c>
      <c r="F58" s="28"/>
      <c r="G58" s="28">
        <v>1500</v>
      </c>
    </row>
    <row r="59" spans="1:7">
      <c r="A59" s="22"/>
      <c r="B59" s="23" t="s">
        <v>23</v>
      </c>
      <c r="C59" s="25">
        <f t="shared" si="9"/>
        <v>1775</v>
      </c>
      <c r="D59" s="25"/>
      <c r="E59" s="25">
        <v>225</v>
      </c>
      <c r="F59" s="25">
        <v>150</v>
      </c>
      <c r="G59" s="25">
        <v>1400</v>
      </c>
    </row>
    <row r="60" spans="1:7">
      <c r="A60" s="22"/>
      <c r="B60" s="23" t="s">
        <v>24</v>
      </c>
      <c r="C60" s="25">
        <f t="shared" si="9"/>
        <v>1875</v>
      </c>
      <c r="D60" s="25"/>
      <c r="E60" s="25">
        <v>225</v>
      </c>
      <c r="F60" s="25">
        <v>150</v>
      </c>
      <c r="G60" s="25">
        <v>1500</v>
      </c>
    </row>
    <row r="61" spans="1:7">
      <c r="A61" s="12"/>
      <c r="B61" s="29" t="s">
        <v>25</v>
      </c>
      <c r="C61" s="36">
        <f t="shared" si="9"/>
        <v>1900</v>
      </c>
      <c r="D61" s="33"/>
      <c r="E61" s="34">
        <v>250</v>
      </c>
      <c r="F61" s="28">
        <v>150</v>
      </c>
      <c r="G61" s="28">
        <v>1500</v>
      </c>
    </row>
    <row r="62" spans="1:7">
      <c r="A62" s="13">
        <v>2</v>
      </c>
      <c r="B62" s="122" t="s">
        <v>31</v>
      </c>
      <c r="C62" s="123"/>
      <c r="D62" s="123"/>
      <c r="E62" s="123"/>
      <c r="F62" s="123"/>
      <c r="G62" s="124"/>
    </row>
    <row r="63" spans="1:7">
      <c r="A63" s="14"/>
      <c r="B63" s="15" t="s">
        <v>9</v>
      </c>
      <c r="C63" s="16">
        <f>C71</f>
        <v>32700</v>
      </c>
      <c r="D63" s="16">
        <f t="shared" ref="C63:G69" si="10">D71</f>
        <v>0</v>
      </c>
      <c r="E63" s="16">
        <f t="shared" si="10"/>
        <v>10600</v>
      </c>
      <c r="F63" s="16">
        <f t="shared" si="10"/>
        <v>10900</v>
      </c>
      <c r="G63" s="16">
        <f t="shared" si="10"/>
        <v>11200</v>
      </c>
    </row>
    <row r="64" spans="1:7">
      <c r="A64" s="14"/>
      <c r="B64" s="60"/>
      <c r="C64" s="18">
        <f>C72</f>
        <v>0</v>
      </c>
      <c r="D64" s="18">
        <f t="shared" si="10"/>
        <v>0</v>
      </c>
      <c r="E64" s="18">
        <f t="shared" si="10"/>
        <v>0</v>
      </c>
      <c r="F64" s="18">
        <f t="shared" si="10"/>
        <v>0</v>
      </c>
      <c r="G64" s="18">
        <f t="shared" si="10"/>
        <v>0</v>
      </c>
    </row>
    <row r="65" spans="1:12">
      <c r="A65" s="14"/>
      <c r="B65" s="60" t="s">
        <v>7</v>
      </c>
      <c r="C65" s="18">
        <f t="shared" si="10"/>
        <v>6050</v>
      </c>
      <c r="D65" s="18">
        <f t="shared" si="10"/>
        <v>0</v>
      </c>
      <c r="E65" s="18">
        <f t="shared" si="10"/>
        <v>2300</v>
      </c>
      <c r="F65" s="18">
        <f t="shared" si="10"/>
        <v>1300</v>
      </c>
      <c r="G65" s="18">
        <f t="shared" si="10"/>
        <v>2450</v>
      </c>
    </row>
    <row r="66" spans="1:12">
      <c r="A66" s="14"/>
      <c r="B66" s="60" t="s">
        <v>22</v>
      </c>
      <c r="C66" s="18">
        <f t="shared" si="10"/>
        <v>6400</v>
      </c>
      <c r="D66" s="18">
        <f t="shared" si="10"/>
        <v>0</v>
      </c>
      <c r="E66" s="18">
        <f t="shared" si="10"/>
        <v>2300</v>
      </c>
      <c r="F66" s="18">
        <f t="shared" si="10"/>
        <v>2000</v>
      </c>
      <c r="G66" s="18">
        <f t="shared" si="10"/>
        <v>2100</v>
      </c>
    </row>
    <row r="67" spans="1:12">
      <c r="A67" s="14"/>
      <c r="B67" s="60" t="s">
        <v>23</v>
      </c>
      <c r="C67" s="18">
        <f t="shared" si="10"/>
        <v>7100</v>
      </c>
      <c r="D67" s="18">
        <f t="shared" si="10"/>
        <v>0</v>
      </c>
      <c r="E67" s="18">
        <f t="shared" si="10"/>
        <v>2000</v>
      </c>
      <c r="F67" s="18">
        <f t="shared" si="10"/>
        <v>2700</v>
      </c>
      <c r="G67" s="18">
        <f t="shared" si="10"/>
        <v>2400</v>
      </c>
    </row>
    <row r="68" spans="1:12">
      <c r="A68" s="14"/>
      <c r="B68" s="60" t="s">
        <v>24</v>
      </c>
      <c r="C68" s="18">
        <f t="shared" si="10"/>
        <v>6850</v>
      </c>
      <c r="D68" s="18">
        <f t="shared" si="10"/>
        <v>0</v>
      </c>
      <c r="E68" s="18">
        <f t="shared" si="10"/>
        <v>2000</v>
      </c>
      <c r="F68" s="18">
        <f t="shared" si="10"/>
        <v>2500</v>
      </c>
      <c r="G68" s="18">
        <f t="shared" si="10"/>
        <v>2350</v>
      </c>
    </row>
    <row r="69" spans="1:12">
      <c r="A69" s="14"/>
      <c r="B69" s="60" t="s">
        <v>25</v>
      </c>
      <c r="C69" s="18">
        <f t="shared" si="10"/>
        <v>6300</v>
      </c>
      <c r="D69" s="18">
        <f t="shared" si="10"/>
        <v>0</v>
      </c>
      <c r="E69" s="18">
        <f>E77</f>
        <v>2000</v>
      </c>
      <c r="F69" s="18">
        <f t="shared" si="10"/>
        <v>2400</v>
      </c>
      <c r="G69" s="18">
        <f t="shared" si="10"/>
        <v>1900</v>
      </c>
    </row>
    <row r="70" spans="1:12" ht="15" customHeight="1">
      <c r="A70" s="125" t="s">
        <v>15</v>
      </c>
      <c r="B70" s="126"/>
      <c r="C70" s="126"/>
      <c r="D70" s="126"/>
      <c r="E70" s="126"/>
      <c r="F70" s="126"/>
      <c r="G70" s="127"/>
    </row>
    <row r="71" spans="1:12">
      <c r="A71" s="19"/>
      <c r="B71" s="20" t="s">
        <v>9</v>
      </c>
      <c r="C71" s="21">
        <f>C72+C73+C74+C75+C76+C77</f>
        <v>32700</v>
      </c>
      <c r="D71" s="21">
        <f>D72+D73+D74+D75+D76+D77</f>
        <v>0</v>
      </c>
      <c r="E71" s="21">
        <f>E72+E73+E74+E75+E76+E77</f>
        <v>10600</v>
      </c>
      <c r="F71" s="21">
        <f>F72+F73+F74+F75+F76+F77</f>
        <v>10900</v>
      </c>
      <c r="G71" s="21">
        <f>G72+G73+G74+G75+G76+G77</f>
        <v>11200</v>
      </c>
    </row>
    <row r="72" spans="1:12">
      <c r="A72" s="19"/>
      <c r="B72" s="23"/>
      <c r="C72" s="37">
        <f t="shared" ref="C72:C77" si="11">D72+E72+F72+G72</f>
        <v>0</v>
      </c>
      <c r="D72" s="38"/>
      <c r="E72" s="39">
        <f t="shared" ref="E72:G77" si="12">E80+E88+E96+E104+E112+E120+E128+E136+E144</f>
        <v>0</v>
      </c>
      <c r="F72" s="39">
        <f t="shared" si="12"/>
        <v>0</v>
      </c>
      <c r="G72" s="39">
        <f t="shared" si="12"/>
        <v>0</v>
      </c>
    </row>
    <row r="73" spans="1:12">
      <c r="A73" s="19"/>
      <c r="B73" s="23" t="s">
        <v>7</v>
      </c>
      <c r="C73" s="37">
        <f t="shared" si="11"/>
        <v>6050</v>
      </c>
      <c r="D73" s="38"/>
      <c r="E73" s="39">
        <f t="shared" si="12"/>
        <v>2300</v>
      </c>
      <c r="F73" s="39">
        <f t="shared" si="12"/>
        <v>1300</v>
      </c>
      <c r="G73" s="39">
        <f t="shared" si="12"/>
        <v>2450</v>
      </c>
    </row>
    <row r="74" spans="1:12">
      <c r="A74" s="19"/>
      <c r="B74" s="23" t="s">
        <v>22</v>
      </c>
      <c r="C74" s="37">
        <f t="shared" si="11"/>
        <v>6400</v>
      </c>
      <c r="D74" s="38"/>
      <c r="E74" s="39">
        <f t="shared" si="12"/>
        <v>2300</v>
      </c>
      <c r="F74" s="92">
        <f t="shared" si="12"/>
        <v>2000</v>
      </c>
      <c r="G74" s="39">
        <f t="shared" si="12"/>
        <v>2100</v>
      </c>
    </row>
    <row r="75" spans="1:12">
      <c r="A75" s="19"/>
      <c r="B75" s="23" t="s">
        <v>23</v>
      </c>
      <c r="C75" s="37">
        <f t="shared" si="11"/>
        <v>7100</v>
      </c>
      <c r="D75" s="38"/>
      <c r="E75" s="39">
        <f t="shared" si="12"/>
        <v>2000</v>
      </c>
      <c r="F75" s="39">
        <f t="shared" si="12"/>
        <v>2700</v>
      </c>
      <c r="G75" s="39">
        <f t="shared" si="12"/>
        <v>2400</v>
      </c>
    </row>
    <row r="76" spans="1:12">
      <c r="A76" s="19"/>
      <c r="B76" s="23" t="s">
        <v>24</v>
      </c>
      <c r="C76" s="37">
        <f t="shared" si="11"/>
        <v>6850</v>
      </c>
      <c r="D76" s="38"/>
      <c r="E76" s="39">
        <f t="shared" si="12"/>
        <v>2000</v>
      </c>
      <c r="F76" s="39">
        <f t="shared" si="12"/>
        <v>2500</v>
      </c>
      <c r="G76" s="39">
        <f t="shared" si="12"/>
        <v>2350</v>
      </c>
    </row>
    <row r="77" spans="1:12">
      <c r="A77" s="12"/>
      <c r="B77" s="29" t="s">
        <v>25</v>
      </c>
      <c r="C77" s="36">
        <f t="shared" si="11"/>
        <v>6300</v>
      </c>
      <c r="D77" s="33"/>
      <c r="E77" s="40">
        <f t="shared" si="12"/>
        <v>2000</v>
      </c>
      <c r="F77" s="40">
        <f t="shared" si="12"/>
        <v>2400</v>
      </c>
      <c r="G77" s="40">
        <f t="shared" si="12"/>
        <v>1900</v>
      </c>
    </row>
    <row r="78" spans="1:12" ht="26.25" customHeight="1">
      <c r="A78" s="143" t="s">
        <v>16</v>
      </c>
      <c r="B78" s="144"/>
      <c r="C78" s="144"/>
      <c r="D78" s="144"/>
      <c r="E78" s="144"/>
      <c r="F78" s="144"/>
      <c r="G78" s="145"/>
    </row>
    <row r="79" spans="1:12">
      <c r="A79" s="19"/>
      <c r="B79" s="20" t="s">
        <v>9</v>
      </c>
      <c r="C79" s="21">
        <f>C80+C81+C82+C83+C84+C85</f>
        <v>17400</v>
      </c>
      <c r="D79" s="21">
        <f>D80+D81+D82+D83+D84+D85</f>
        <v>0</v>
      </c>
      <c r="E79" s="21">
        <f>E80+E81+E82+E83+E84+E85</f>
        <v>7500</v>
      </c>
      <c r="F79" s="21">
        <f>F80+F81+F82+F83+F84+F85</f>
        <v>7400</v>
      </c>
      <c r="G79" s="21">
        <f>G80+G81+G82+G83+G84+G85</f>
        <v>2500</v>
      </c>
      <c r="L79" s="41"/>
    </row>
    <row r="80" spans="1:12">
      <c r="A80" s="22"/>
      <c r="B80" s="23"/>
      <c r="C80" s="39">
        <f t="shared" ref="C80:C85" si="13">D80+E80+F80+G80</f>
        <v>0</v>
      </c>
      <c r="D80" s="38"/>
      <c r="E80" s="39"/>
      <c r="F80" s="39"/>
      <c r="G80" s="39"/>
    </row>
    <row r="81" spans="1:7">
      <c r="A81" s="22"/>
      <c r="B81" s="23" t="s">
        <v>7</v>
      </c>
      <c r="C81" s="39">
        <f t="shared" si="13"/>
        <v>3300</v>
      </c>
      <c r="D81" s="38"/>
      <c r="E81" s="39">
        <v>1500</v>
      </c>
      <c r="F81" s="39">
        <v>1300</v>
      </c>
      <c r="G81" s="39">
        <v>500</v>
      </c>
    </row>
    <row r="82" spans="1:7">
      <c r="A82" s="22"/>
      <c r="B82" s="23" t="s">
        <v>22</v>
      </c>
      <c r="C82" s="39">
        <f t="shared" si="13"/>
        <v>3600</v>
      </c>
      <c r="D82" s="38"/>
      <c r="E82" s="42">
        <v>1500</v>
      </c>
      <c r="F82" s="31">
        <v>1600</v>
      </c>
      <c r="G82" s="31">
        <v>500</v>
      </c>
    </row>
    <row r="83" spans="1:7">
      <c r="A83" s="27"/>
      <c r="B83" s="23" t="s">
        <v>23</v>
      </c>
      <c r="C83" s="39">
        <f t="shared" si="13"/>
        <v>3500</v>
      </c>
      <c r="D83" s="38"/>
      <c r="E83" s="39">
        <v>1500</v>
      </c>
      <c r="F83" s="39">
        <v>1500</v>
      </c>
      <c r="G83" s="39">
        <v>500</v>
      </c>
    </row>
    <row r="84" spans="1:7">
      <c r="A84" s="22"/>
      <c r="B84" s="23" t="s">
        <v>24</v>
      </c>
      <c r="C84" s="39">
        <f t="shared" si="13"/>
        <v>3500</v>
      </c>
      <c r="D84" s="38"/>
      <c r="E84" s="39">
        <v>1500</v>
      </c>
      <c r="F84" s="39">
        <v>1500</v>
      </c>
      <c r="G84" s="39">
        <v>500</v>
      </c>
    </row>
    <row r="85" spans="1:7">
      <c r="A85" s="12"/>
      <c r="B85" s="29" t="s">
        <v>25</v>
      </c>
      <c r="C85" s="26">
        <f t="shared" si="13"/>
        <v>3500</v>
      </c>
      <c r="D85" s="33"/>
      <c r="E85" s="42">
        <v>1500</v>
      </c>
      <c r="F85" s="31">
        <v>1500</v>
      </c>
      <c r="G85" s="31">
        <v>500</v>
      </c>
    </row>
    <row r="86" spans="1:7" ht="15" customHeight="1">
      <c r="A86" s="119"/>
      <c r="B86" s="120"/>
      <c r="C86" s="120"/>
      <c r="D86" s="120"/>
      <c r="E86" s="120"/>
      <c r="F86" s="120"/>
      <c r="G86" s="121"/>
    </row>
    <row r="87" spans="1:7">
      <c r="A87" s="22"/>
      <c r="B87" s="20" t="s">
        <v>9</v>
      </c>
      <c r="C87" s="43">
        <f>C88+C89+C90+C91+C92+C93</f>
        <v>0</v>
      </c>
      <c r="D87" s="43">
        <f>D88+D89+D90+D91+D92+D93</f>
        <v>0</v>
      </c>
      <c r="E87" s="43">
        <f>E88+E89+E90+E91+E92+E93</f>
        <v>0</v>
      </c>
      <c r="F87" s="43">
        <f>F88+F89+F90+F91+F92+F93</f>
        <v>0</v>
      </c>
      <c r="G87" s="43">
        <f>G88+G89+G90+G91+G92+G93</f>
        <v>0</v>
      </c>
    </row>
    <row r="88" spans="1:7">
      <c r="A88" s="22"/>
      <c r="B88" s="23"/>
      <c r="C88" s="38">
        <f t="shared" ref="C88" si="14">D88+E88+F88+G88</f>
        <v>0</v>
      </c>
      <c r="D88" s="38"/>
      <c r="E88" s="38"/>
      <c r="F88" s="38"/>
      <c r="G88" s="38"/>
    </row>
    <row r="89" spans="1:7">
      <c r="A89" s="22"/>
      <c r="B89" s="23"/>
      <c r="C89" s="37"/>
      <c r="D89" s="38"/>
      <c r="E89" s="38"/>
      <c r="F89" s="37"/>
      <c r="G89" s="37"/>
    </row>
    <row r="90" spans="1:7">
      <c r="A90" s="22"/>
      <c r="B90" s="23"/>
      <c r="C90" s="37"/>
      <c r="D90" s="38"/>
      <c r="E90" s="38"/>
      <c r="F90" s="28"/>
      <c r="G90" s="28"/>
    </row>
    <row r="91" spans="1:7">
      <c r="A91" s="22"/>
      <c r="B91" s="23"/>
      <c r="C91" s="37"/>
      <c r="D91" s="38"/>
      <c r="E91" s="38"/>
      <c r="F91" s="37"/>
      <c r="G91" s="37"/>
    </row>
    <row r="92" spans="1:7">
      <c r="A92" s="22"/>
      <c r="B92" s="23"/>
      <c r="C92" s="37"/>
      <c r="D92" s="38"/>
      <c r="E92" s="38"/>
      <c r="F92" s="37"/>
      <c r="G92" s="37"/>
    </row>
    <row r="93" spans="1:7">
      <c r="A93" s="12"/>
      <c r="B93" s="29"/>
      <c r="C93" s="36"/>
      <c r="D93" s="33"/>
      <c r="E93" s="33"/>
      <c r="F93" s="28"/>
      <c r="G93" s="28"/>
    </row>
    <row r="94" spans="1:7">
      <c r="A94" s="119" t="s">
        <v>55</v>
      </c>
      <c r="B94" s="120"/>
      <c r="C94" s="120"/>
      <c r="D94" s="120"/>
      <c r="E94" s="120"/>
      <c r="F94" s="120"/>
      <c r="G94" s="121"/>
    </row>
    <row r="95" spans="1:7">
      <c r="A95" s="22"/>
      <c r="B95" s="20" t="s">
        <v>9</v>
      </c>
      <c r="C95" s="43">
        <f>C96+C97+C98+C99+C100+C101</f>
        <v>4100</v>
      </c>
      <c r="D95" s="43">
        <f>D96+D97+D98+D99+D100+D101</f>
        <v>0</v>
      </c>
      <c r="E95" s="43">
        <f>E96+E97+E98+E99+E100+E101</f>
        <v>2500</v>
      </c>
      <c r="F95" s="43">
        <f>F96+F97+F98+F99+F100+F101</f>
        <v>900</v>
      </c>
      <c r="G95" s="43">
        <f>G96+G97+G98+G99+G100+G101</f>
        <v>700</v>
      </c>
    </row>
    <row r="96" spans="1:7">
      <c r="A96" s="22"/>
      <c r="B96" s="23"/>
      <c r="C96" s="38">
        <f t="shared" ref="C96:C101" si="15">D96+E96+F96+G96</f>
        <v>0</v>
      </c>
      <c r="D96" s="38"/>
      <c r="E96" s="38"/>
      <c r="F96" s="38"/>
      <c r="G96" s="38"/>
    </row>
    <row r="97" spans="1:7">
      <c r="A97" s="22"/>
      <c r="B97" s="23" t="s">
        <v>7</v>
      </c>
      <c r="C97" s="37">
        <f t="shared" si="15"/>
        <v>650</v>
      </c>
      <c r="D97" s="38"/>
      <c r="E97" s="37">
        <v>500</v>
      </c>
      <c r="F97" s="37"/>
      <c r="G97" s="37">
        <v>150</v>
      </c>
    </row>
    <row r="98" spans="1:7">
      <c r="A98" s="22"/>
      <c r="B98" s="23" t="s">
        <v>22</v>
      </c>
      <c r="C98" s="37">
        <f t="shared" si="15"/>
        <v>650</v>
      </c>
      <c r="D98" s="38"/>
      <c r="E98" s="61">
        <v>500</v>
      </c>
      <c r="F98" s="28"/>
      <c r="G98" s="28">
        <v>150</v>
      </c>
    </row>
    <row r="99" spans="1:7">
      <c r="A99" s="22"/>
      <c r="B99" s="23" t="s">
        <v>23</v>
      </c>
      <c r="C99" s="37">
        <f t="shared" si="15"/>
        <v>900</v>
      </c>
      <c r="D99" s="38"/>
      <c r="E99" s="37">
        <v>500</v>
      </c>
      <c r="F99" s="37">
        <v>300</v>
      </c>
      <c r="G99" s="37">
        <v>100</v>
      </c>
    </row>
    <row r="100" spans="1:7">
      <c r="A100" s="22"/>
      <c r="B100" s="23" t="s">
        <v>24</v>
      </c>
      <c r="C100" s="37">
        <f t="shared" si="15"/>
        <v>950</v>
      </c>
      <c r="D100" s="38"/>
      <c r="E100" s="37">
        <v>500</v>
      </c>
      <c r="F100" s="37">
        <v>300</v>
      </c>
      <c r="G100" s="37">
        <v>150</v>
      </c>
    </row>
    <row r="101" spans="1:7">
      <c r="A101" s="12"/>
      <c r="B101" s="29" t="s">
        <v>25</v>
      </c>
      <c r="C101" s="36">
        <f t="shared" si="15"/>
        <v>950</v>
      </c>
      <c r="D101" s="33"/>
      <c r="E101" s="61">
        <v>500</v>
      </c>
      <c r="F101" s="28">
        <v>300</v>
      </c>
      <c r="G101" s="28">
        <v>150</v>
      </c>
    </row>
    <row r="102" spans="1:7">
      <c r="A102" s="119" t="s">
        <v>56</v>
      </c>
      <c r="B102" s="120"/>
      <c r="C102" s="120"/>
      <c r="D102" s="120"/>
      <c r="E102" s="120"/>
      <c r="F102" s="120"/>
      <c r="G102" s="121"/>
    </row>
    <row r="103" spans="1:7">
      <c r="A103" s="22"/>
      <c r="B103" s="20" t="s">
        <v>9</v>
      </c>
      <c r="C103" s="43">
        <f>C104+C105+C106+C107+C108+C109</f>
        <v>2800</v>
      </c>
      <c r="D103" s="43">
        <f>D104+D105+D106+D107+D108+D109</f>
        <v>0</v>
      </c>
      <c r="E103" s="43">
        <f>E104+E105+E106+E107+E108+E109</f>
        <v>600</v>
      </c>
      <c r="F103" s="43">
        <f>F104+F105+F106+F107+F108+F109</f>
        <v>400</v>
      </c>
      <c r="G103" s="43">
        <f>G104+G105+G106+G107+G108+G109</f>
        <v>1800</v>
      </c>
    </row>
    <row r="104" spans="1:7">
      <c r="A104" s="22"/>
      <c r="B104" s="23"/>
      <c r="C104" s="38">
        <f t="shared" ref="C104:C109" si="16">D104+E104+F104+G104</f>
        <v>0</v>
      </c>
      <c r="D104" s="38"/>
      <c r="E104" s="38"/>
      <c r="F104" s="38"/>
      <c r="G104" s="38"/>
    </row>
    <row r="105" spans="1:7">
      <c r="A105" s="22"/>
      <c r="B105" s="23" t="s">
        <v>7</v>
      </c>
      <c r="C105" s="37">
        <f t="shared" si="16"/>
        <v>800</v>
      </c>
      <c r="D105" s="38"/>
      <c r="E105" s="37">
        <v>300</v>
      </c>
      <c r="F105" s="37"/>
      <c r="G105" s="37">
        <v>500</v>
      </c>
    </row>
    <row r="106" spans="1:7">
      <c r="A106" s="22"/>
      <c r="B106" s="23" t="s">
        <v>22</v>
      </c>
      <c r="C106" s="37">
        <f t="shared" si="16"/>
        <v>450</v>
      </c>
      <c r="D106" s="38"/>
      <c r="E106" s="37">
        <v>300</v>
      </c>
      <c r="F106" s="28"/>
      <c r="G106" s="28">
        <v>150</v>
      </c>
    </row>
    <row r="107" spans="1:7">
      <c r="A107" s="22"/>
      <c r="B107" s="23" t="s">
        <v>23</v>
      </c>
      <c r="C107" s="37">
        <f t="shared" si="16"/>
        <v>700</v>
      </c>
      <c r="D107" s="38"/>
      <c r="E107" s="38"/>
      <c r="F107" s="37">
        <v>200</v>
      </c>
      <c r="G107" s="37">
        <v>500</v>
      </c>
    </row>
    <row r="108" spans="1:7">
      <c r="A108" s="22"/>
      <c r="B108" s="23" t="s">
        <v>24</v>
      </c>
      <c r="C108" s="37">
        <f t="shared" si="16"/>
        <v>600</v>
      </c>
      <c r="D108" s="38"/>
      <c r="E108" s="38"/>
      <c r="F108" s="37">
        <v>100</v>
      </c>
      <c r="G108" s="37">
        <v>500</v>
      </c>
    </row>
    <row r="109" spans="1:7">
      <c r="A109" s="12"/>
      <c r="B109" s="29" t="s">
        <v>25</v>
      </c>
      <c r="C109" s="36">
        <f t="shared" si="16"/>
        <v>250</v>
      </c>
      <c r="D109" s="33"/>
      <c r="E109" s="33"/>
      <c r="F109" s="28">
        <v>100</v>
      </c>
      <c r="G109" s="28">
        <v>150</v>
      </c>
    </row>
    <row r="110" spans="1:7">
      <c r="A110" s="134" t="s">
        <v>57</v>
      </c>
      <c r="B110" s="135"/>
      <c r="C110" s="135"/>
      <c r="D110" s="135"/>
      <c r="E110" s="135"/>
      <c r="F110" s="135"/>
      <c r="G110" s="136"/>
    </row>
    <row r="111" spans="1:7">
      <c r="A111" s="22"/>
      <c r="B111" s="20" t="s">
        <v>9</v>
      </c>
      <c r="C111" s="43">
        <f>C112+C113+C114+C115+C116+C117</f>
        <v>3350</v>
      </c>
      <c r="D111" s="43">
        <f>D112+D113+D114+D115+D116+D117</f>
        <v>0</v>
      </c>
      <c r="E111" s="43">
        <f>E112+E113+E114+E115+E116+E117</f>
        <v>0</v>
      </c>
      <c r="F111" s="43">
        <f>F112+F113+F114+F115+F116+F117</f>
        <v>850</v>
      </c>
      <c r="G111" s="43">
        <f>G112+G113+G114+G115+G116+G117</f>
        <v>2500</v>
      </c>
    </row>
    <row r="112" spans="1:7">
      <c r="A112" s="22"/>
      <c r="B112" s="23"/>
      <c r="C112" s="38">
        <f t="shared" ref="C112:C117" si="17">D112+E112+F112+G112</f>
        <v>0</v>
      </c>
      <c r="D112" s="38"/>
      <c r="E112" s="38"/>
      <c r="F112" s="38"/>
      <c r="G112" s="38"/>
    </row>
    <row r="113" spans="1:7">
      <c r="A113" s="22"/>
      <c r="B113" s="23" t="s">
        <v>7</v>
      </c>
      <c r="C113" s="37">
        <f t="shared" si="17"/>
        <v>500</v>
      </c>
      <c r="D113" s="38"/>
      <c r="E113" s="38"/>
      <c r="F113" s="37">
        <v>0</v>
      </c>
      <c r="G113" s="37">
        <v>500</v>
      </c>
    </row>
    <row r="114" spans="1:7">
      <c r="A114" s="22"/>
      <c r="B114" s="23" t="s">
        <v>22</v>
      </c>
      <c r="C114" s="37">
        <f t="shared" si="17"/>
        <v>900</v>
      </c>
      <c r="D114" s="38"/>
      <c r="E114" s="38"/>
      <c r="F114" s="28">
        <v>400</v>
      </c>
      <c r="G114" s="28">
        <v>500</v>
      </c>
    </row>
    <row r="115" spans="1:7">
      <c r="A115" s="22"/>
      <c r="B115" s="23" t="s">
        <v>23</v>
      </c>
      <c r="C115" s="37">
        <f t="shared" si="17"/>
        <v>650</v>
      </c>
      <c r="D115" s="38"/>
      <c r="E115" s="38"/>
      <c r="F115" s="28">
        <v>150</v>
      </c>
      <c r="G115" s="37">
        <v>500</v>
      </c>
    </row>
    <row r="116" spans="1:7">
      <c r="A116" s="22"/>
      <c r="B116" s="23" t="s">
        <v>24</v>
      </c>
      <c r="C116" s="37">
        <f t="shared" si="17"/>
        <v>650</v>
      </c>
      <c r="D116" s="38"/>
      <c r="E116" s="38"/>
      <c r="F116" s="28">
        <v>150</v>
      </c>
      <c r="G116" s="37">
        <v>500</v>
      </c>
    </row>
    <row r="117" spans="1:7">
      <c r="A117" s="12"/>
      <c r="B117" s="29" t="s">
        <v>25</v>
      </c>
      <c r="C117" s="36">
        <f t="shared" si="17"/>
        <v>650</v>
      </c>
      <c r="D117" s="33"/>
      <c r="E117" s="33"/>
      <c r="F117" s="28">
        <v>150</v>
      </c>
      <c r="G117" s="28">
        <v>500</v>
      </c>
    </row>
    <row r="118" spans="1:7">
      <c r="A118" s="119" t="s">
        <v>58</v>
      </c>
      <c r="B118" s="120"/>
      <c r="C118" s="120"/>
      <c r="D118" s="120"/>
      <c r="E118" s="120"/>
      <c r="F118" s="120"/>
      <c r="G118" s="121"/>
    </row>
    <row r="119" spans="1:7">
      <c r="A119" s="22"/>
      <c r="B119" s="20" t="s">
        <v>9</v>
      </c>
      <c r="C119" s="43">
        <f>C120+C121+C122+C123+C124+C125</f>
        <v>2800</v>
      </c>
      <c r="D119" s="43">
        <f>D120+D121+D122+D123+D124+D125</f>
        <v>0</v>
      </c>
      <c r="E119" s="43">
        <f>E120+E121+E122+E123+E124+E125</f>
        <v>0</v>
      </c>
      <c r="F119" s="43">
        <f>F120+F121+F122+F123+F124+F125</f>
        <v>600</v>
      </c>
      <c r="G119" s="43">
        <f>G120+G121+G122+G123+G124+G125</f>
        <v>2200</v>
      </c>
    </row>
    <row r="120" spans="1:7">
      <c r="A120" s="22"/>
      <c r="B120" s="23"/>
      <c r="C120" s="38">
        <f t="shared" ref="C120:C125" si="18">D120+E120+F120+G120</f>
        <v>0</v>
      </c>
      <c r="D120" s="38"/>
      <c r="E120" s="38"/>
      <c r="F120" s="44"/>
      <c r="G120" s="44"/>
    </row>
    <row r="121" spans="1:7">
      <c r="A121" s="22"/>
      <c r="B121" s="23" t="s">
        <v>7</v>
      </c>
      <c r="C121" s="37">
        <f t="shared" si="18"/>
        <v>500</v>
      </c>
      <c r="D121" s="38"/>
      <c r="E121" s="38"/>
      <c r="F121" s="28"/>
      <c r="G121" s="28">
        <v>500</v>
      </c>
    </row>
    <row r="122" spans="1:7">
      <c r="A122" s="22"/>
      <c r="B122" s="23" t="s">
        <v>22</v>
      </c>
      <c r="C122" s="37">
        <f t="shared" si="18"/>
        <v>500</v>
      </c>
      <c r="D122" s="38"/>
      <c r="E122" s="38"/>
      <c r="F122" s="28"/>
      <c r="G122" s="28">
        <v>500</v>
      </c>
    </row>
    <row r="123" spans="1:7">
      <c r="A123" s="22"/>
      <c r="B123" s="23" t="s">
        <v>23</v>
      </c>
      <c r="C123" s="37">
        <f t="shared" si="18"/>
        <v>800</v>
      </c>
      <c r="D123" s="38"/>
      <c r="E123" s="38"/>
      <c r="F123" s="28">
        <v>300</v>
      </c>
      <c r="G123" s="28">
        <v>500</v>
      </c>
    </row>
    <row r="124" spans="1:7">
      <c r="A124" s="22"/>
      <c r="B124" s="23" t="s">
        <v>24</v>
      </c>
      <c r="C124" s="37">
        <f t="shared" si="18"/>
        <v>600</v>
      </c>
      <c r="D124" s="38"/>
      <c r="E124" s="38"/>
      <c r="F124" s="28">
        <v>200</v>
      </c>
      <c r="G124" s="28">
        <v>400</v>
      </c>
    </row>
    <row r="125" spans="1:7">
      <c r="A125" s="12"/>
      <c r="B125" s="29" t="s">
        <v>25</v>
      </c>
      <c r="C125" s="36">
        <f t="shared" si="18"/>
        <v>400</v>
      </c>
      <c r="D125" s="33"/>
      <c r="E125" s="33"/>
      <c r="F125" s="28">
        <v>100</v>
      </c>
      <c r="G125" s="28">
        <v>300</v>
      </c>
    </row>
    <row r="126" spans="1:7">
      <c r="A126" s="119" t="s">
        <v>59</v>
      </c>
      <c r="B126" s="120"/>
      <c r="C126" s="120"/>
      <c r="D126" s="120"/>
      <c r="E126" s="120"/>
      <c r="F126" s="120"/>
      <c r="G126" s="121"/>
    </row>
    <row r="127" spans="1:7">
      <c r="A127" s="22"/>
      <c r="B127" s="20" t="s">
        <v>9</v>
      </c>
      <c r="C127" s="45">
        <f>C128+C129+C130+C131+C132+C133</f>
        <v>800</v>
      </c>
      <c r="D127" s="45">
        <f>D128+D129+D130+D131+D132</f>
        <v>0</v>
      </c>
      <c r="E127" s="45">
        <f>E128+E129+E130+E131+E132</f>
        <v>0</v>
      </c>
      <c r="F127" s="45">
        <f>F128+F129+F130+F131+F132+F133</f>
        <v>300</v>
      </c>
      <c r="G127" s="45">
        <f>G128+G129+G130+G131+G132+G133</f>
        <v>500</v>
      </c>
    </row>
    <row r="128" spans="1:7">
      <c r="A128" s="22"/>
      <c r="B128" s="23"/>
      <c r="C128" s="38">
        <f t="shared" ref="C128:C133" si="19">D128+E128+F128+G128</f>
        <v>0</v>
      </c>
      <c r="D128" s="38"/>
      <c r="E128" s="46"/>
      <c r="F128" s="46"/>
      <c r="G128" s="46"/>
    </row>
    <row r="129" spans="1:7">
      <c r="A129" s="22"/>
      <c r="B129" s="23" t="s">
        <v>7</v>
      </c>
      <c r="C129" s="36">
        <f t="shared" si="19"/>
        <v>100</v>
      </c>
      <c r="D129" s="38"/>
      <c r="E129" s="46"/>
      <c r="F129" s="28"/>
      <c r="G129" s="28">
        <v>100</v>
      </c>
    </row>
    <row r="130" spans="1:7">
      <c r="A130" s="22"/>
      <c r="B130" s="23" t="s">
        <v>22</v>
      </c>
      <c r="C130" s="36">
        <f t="shared" si="19"/>
        <v>100</v>
      </c>
      <c r="D130" s="38"/>
      <c r="E130" s="46"/>
      <c r="F130" s="28"/>
      <c r="G130" s="28">
        <v>100</v>
      </c>
    </row>
    <row r="131" spans="1:7">
      <c r="A131" s="22"/>
      <c r="B131" s="23" t="s">
        <v>23</v>
      </c>
      <c r="C131" s="36">
        <f t="shared" si="19"/>
        <v>200</v>
      </c>
      <c r="D131" s="38"/>
      <c r="E131" s="46"/>
      <c r="F131" s="28">
        <v>100</v>
      </c>
      <c r="G131" s="28">
        <v>100</v>
      </c>
    </row>
    <row r="132" spans="1:7">
      <c r="A132" s="22"/>
      <c r="B132" s="23" t="s">
        <v>24</v>
      </c>
      <c r="C132" s="36">
        <f t="shared" si="19"/>
        <v>200</v>
      </c>
      <c r="D132" s="38"/>
      <c r="E132" s="46"/>
      <c r="F132" s="28">
        <v>100</v>
      </c>
      <c r="G132" s="28">
        <v>100</v>
      </c>
    </row>
    <row r="133" spans="1:7">
      <c r="A133" s="12"/>
      <c r="B133" s="29" t="s">
        <v>25</v>
      </c>
      <c r="C133" s="36">
        <f t="shared" si="19"/>
        <v>200</v>
      </c>
      <c r="D133" s="33"/>
      <c r="E133" s="33"/>
      <c r="F133" s="28">
        <v>100</v>
      </c>
      <c r="G133" s="28">
        <v>100</v>
      </c>
    </row>
    <row r="134" spans="1:7">
      <c r="A134" s="134" t="s">
        <v>60</v>
      </c>
      <c r="B134" s="135"/>
      <c r="C134" s="135"/>
      <c r="D134" s="135"/>
      <c r="E134" s="135"/>
      <c r="F134" s="135"/>
      <c r="G134" s="136"/>
    </row>
    <row r="135" spans="1:7">
      <c r="A135" s="22"/>
      <c r="B135" s="20" t="s">
        <v>9</v>
      </c>
      <c r="C135" s="43">
        <f>C136+C137+C138+C139+C140+C141</f>
        <v>800</v>
      </c>
      <c r="D135" s="43">
        <f>D136+D137+D138+D139+D140+D141</f>
        <v>0</v>
      </c>
      <c r="E135" s="43">
        <f>E136+E137+E138+E139+E140+E141</f>
        <v>0</v>
      </c>
      <c r="F135" s="43">
        <f>F136+F137+F138+F139+F140+F141</f>
        <v>300</v>
      </c>
      <c r="G135" s="43">
        <f>G136+G137+G138+G139+G140+G141</f>
        <v>500</v>
      </c>
    </row>
    <row r="136" spans="1:7">
      <c r="A136" s="22"/>
      <c r="B136" s="23"/>
      <c r="C136" s="38">
        <f t="shared" ref="C136:C141" si="20">D136+E136+F136+G136</f>
        <v>0</v>
      </c>
      <c r="D136" s="38"/>
      <c r="E136" s="46"/>
      <c r="F136" s="47"/>
      <c r="G136" s="47"/>
    </row>
    <row r="137" spans="1:7">
      <c r="A137" s="22"/>
      <c r="B137" s="23" t="s">
        <v>7</v>
      </c>
      <c r="C137" s="28">
        <f t="shared" si="20"/>
        <v>100</v>
      </c>
      <c r="D137" s="38"/>
      <c r="E137" s="46"/>
      <c r="F137" s="28"/>
      <c r="G137" s="28">
        <v>100</v>
      </c>
    </row>
    <row r="138" spans="1:7">
      <c r="A138" s="22"/>
      <c r="B138" s="23" t="s">
        <v>22</v>
      </c>
      <c r="C138" s="28">
        <f t="shared" si="20"/>
        <v>100</v>
      </c>
      <c r="D138" s="38"/>
      <c r="E138" s="46"/>
      <c r="F138" s="28"/>
      <c r="G138" s="28">
        <v>100</v>
      </c>
    </row>
    <row r="139" spans="1:7">
      <c r="A139" s="12"/>
      <c r="B139" s="23" t="s">
        <v>23</v>
      </c>
      <c r="C139" s="28">
        <f t="shared" si="20"/>
        <v>200</v>
      </c>
      <c r="D139" s="44"/>
      <c r="E139" s="47"/>
      <c r="F139" s="28">
        <v>100</v>
      </c>
      <c r="G139" s="28">
        <v>100</v>
      </c>
    </row>
    <row r="140" spans="1:7">
      <c r="A140" s="12"/>
      <c r="B140" s="23" t="s">
        <v>24</v>
      </c>
      <c r="C140" s="28">
        <f t="shared" si="20"/>
        <v>200</v>
      </c>
      <c r="D140" s="44"/>
      <c r="E140" s="47"/>
      <c r="F140" s="28">
        <v>100</v>
      </c>
      <c r="G140" s="28">
        <v>100</v>
      </c>
    </row>
    <row r="141" spans="1:7">
      <c r="A141" s="12"/>
      <c r="B141" s="29" t="s">
        <v>25</v>
      </c>
      <c r="C141" s="28">
        <f t="shared" si="20"/>
        <v>200</v>
      </c>
      <c r="D141" s="33"/>
      <c r="E141" s="33"/>
      <c r="F141" s="28">
        <v>100</v>
      </c>
      <c r="G141" s="28">
        <v>100</v>
      </c>
    </row>
    <row r="142" spans="1:7">
      <c r="A142" s="134" t="s">
        <v>61</v>
      </c>
      <c r="B142" s="135"/>
      <c r="C142" s="135"/>
      <c r="D142" s="135"/>
      <c r="E142" s="135"/>
      <c r="F142" s="135"/>
      <c r="G142" s="136"/>
    </row>
    <row r="143" spans="1:7">
      <c r="A143" s="22"/>
      <c r="B143" s="20" t="s">
        <v>9</v>
      </c>
      <c r="C143" s="43">
        <f>C144+C145+C146+C147+C148+C149</f>
        <v>650</v>
      </c>
      <c r="D143" s="43">
        <f>D144+D145+D146+D147+D148+D149</f>
        <v>0</v>
      </c>
      <c r="E143" s="43">
        <f>E144+E145+E146+E147+E148+E149</f>
        <v>0</v>
      </c>
      <c r="F143" s="43">
        <f>F144+F145+F146+F147+F148+F149</f>
        <v>150</v>
      </c>
      <c r="G143" s="43">
        <f>G144+G145+G146+G147+G148+G149</f>
        <v>500</v>
      </c>
    </row>
    <row r="144" spans="1:7">
      <c r="A144" s="22"/>
      <c r="B144" s="23"/>
      <c r="C144" s="38">
        <f t="shared" ref="C144:C149" si="21">D144+E144+F144+G144</f>
        <v>0</v>
      </c>
      <c r="D144" s="38"/>
      <c r="E144" s="46"/>
      <c r="F144" s="47"/>
      <c r="G144" s="47"/>
    </row>
    <row r="145" spans="1:7">
      <c r="A145" s="22"/>
      <c r="B145" s="23" t="s">
        <v>7</v>
      </c>
      <c r="C145" s="37">
        <f t="shared" si="21"/>
        <v>100</v>
      </c>
      <c r="D145" s="38"/>
      <c r="E145" s="46"/>
      <c r="F145" s="28"/>
      <c r="G145" s="28">
        <v>100</v>
      </c>
    </row>
    <row r="146" spans="1:7">
      <c r="A146" s="22"/>
      <c r="B146" s="23" t="s">
        <v>22</v>
      </c>
      <c r="C146" s="37">
        <f t="shared" si="21"/>
        <v>100</v>
      </c>
      <c r="D146" s="38"/>
      <c r="E146" s="46"/>
      <c r="F146" s="28"/>
      <c r="G146" s="28">
        <v>100</v>
      </c>
    </row>
    <row r="147" spans="1:7">
      <c r="A147" s="22"/>
      <c r="B147" s="23" t="s">
        <v>23</v>
      </c>
      <c r="C147" s="37">
        <f t="shared" si="21"/>
        <v>150</v>
      </c>
      <c r="D147" s="38"/>
      <c r="E147" s="46"/>
      <c r="F147" s="28">
        <v>50</v>
      </c>
      <c r="G147" s="28">
        <v>100</v>
      </c>
    </row>
    <row r="148" spans="1:7">
      <c r="A148" s="22"/>
      <c r="B148" s="23" t="s">
        <v>24</v>
      </c>
      <c r="C148" s="37">
        <f t="shared" si="21"/>
        <v>150</v>
      </c>
      <c r="D148" s="38"/>
      <c r="E148" s="46"/>
      <c r="F148" s="28">
        <v>50</v>
      </c>
      <c r="G148" s="28">
        <v>100</v>
      </c>
    </row>
    <row r="149" spans="1:7">
      <c r="A149" s="12"/>
      <c r="B149" s="29" t="s">
        <v>25</v>
      </c>
      <c r="C149" s="36">
        <f t="shared" si="21"/>
        <v>150</v>
      </c>
      <c r="D149" s="33"/>
      <c r="E149" s="33"/>
      <c r="F149" s="28">
        <v>50</v>
      </c>
      <c r="G149" s="28">
        <v>100</v>
      </c>
    </row>
    <row r="150" spans="1:7">
      <c r="A150" s="13">
        <v>3</v>
      </c>
      <c r="B150" s="137" t="s">
        <v>17</v>
      </c>
      <c r="C150" s="138"/>
      <c r="D150" s="138"/>
      <c r="E150" s="138"/>
      <c r="F150" s="138"/>
      <c r="G150" s="139"/>
    </row>
    <row r="151" spans="1:7">
      <c r="A151" s="14"/>
      <c r="B151" s="15" t="s">
        <v>9</v>
      </c>
      <c r="C151" s="16">
        <f>C159</f>
        <v>8800</v>
      </c>
      <c r="D151" s="16">
        <f t="shared" ref="D151:D157" si="22">D159</f>
        <v>0</v>
      </c>
      <c r="E151" s="16">
        <f t="shared" ref="E151:G157" si="23">E159+E167</f>
        <v>0</v>
      </c>
      <c r="F151" s="16">
        <f t="shared" si="23"/>
        <v>10800</v>
      </c>
      <c r="G151" s="16">
        <f t="shared" si="23"/>
        <v>3000</v>
      </c>
    </row>
    <row r="152" spans="1:7">
      <c r="A152" s="14"/>
      <c r="B152" s="60"/>
      <c r="C152" s="48">
        <f t="shared" ref="C152:C157" si="24">C160+C168</f>
        <v>0</v>
      </c>
      <c r="D152" s="48">
        <f t="shared" si="22"/>
        <v>0</v>
      </c>
      <c r="E152" s="18">
        <f t="shared" si="23"/>
        <v>0</v>
      </c>
      <c r="F152" s="18">
        <f t="shared" si="23"/>
        <v>0</v>
      </c>
      <c r="G152" s="18">
        <f t="shared" si="23"/>
        <v>0</v>
      </c>
    </row>
    <row r="153" spans="1:7">
      <c r="A153" s="14"/>
      <c r="B153" s="60" t="s">
        <v>7</v>
      </c>
      <c r="C153" s="48">
        <f t="shared" si="24"/>
        <v>2000</v>
      </c>
      <c r="D153" s="48">
        <f t="shared" si="22"/>
        <v>0</v>
      </c>
      <c r="E153" s="18">
        <f t="shared" si="23"/>
        <v>0</v>
      </c>
      <c r="F153" s="18">
        <f t="shared" si="23"/>
        <v>2000</v>
      </c>
      <c r="G153" s="18">
        <f t="shared" si="23"/>
        <v>0</v>
      </c>
    </row>
    <row r="154" spans="1:7">
      <c r="A154" s="14"/>
      <c r="B154" s="60" t="s">
        <v>22</v>
      </c>
      <c r="C154" s="48">
        <f t="shared" si="24"/>
        <v>1700</v>
      </c>
      <c r="D154" s="48">
        <f t="shared" si="22"/>
        <v>0</v>
      </c>
      <c r="E154" s="18">
        <f t="shared" si="23"/>
        <v>0</v>
      </c>
      <c r="F154" s="18">
        <f t="shared" si="23"/>
        <v>1700</v>
      </c>
      <c r="G154" s="18">
        <f t="shared" si="23"/>
        <v>0</v>
      </c>
    </row>
    <row r="155" spans="1:7">
      <c r="A155" s="14"/>
      <c r="B155" s="60" t="s">
        <v>23</v>
      </c>
      <c r="C155" s="48">
        <f t="shared" si="24"/>
        <v>3700</v>
      </c>
      <c r="D155" s="48">
        <f t="shared" si="22"/>
        <v>0</v>
      </c>
      <c r="E155" s="18">
        <f t="shared" si="23"/>
        <v>0</v>
      </c>
      <c r="F155" s="18">
        <f t="shared" si="23"/>
        <v>2700</v>
      </c>
      <c r="G155" s="18">
        <f t="shared" si="23"/>
        <v>1000</v>
      </c>
    </row>
    <row r="156" spans="1:7">
      <c r="A156" s="14"/>
      <c r="B156" s="60" t="s">
        <v>24</v>
      </c>
      <c r="C156" s="48">
        <f t="shared" si="24"/>
        <v>3200</v>
      </c>
      <c r="D156" s="48">
        <f t="shared" si="22"/>
        <v>0</v>
      </c>
      <c r="E156" s="18">
        <f t="shared" si="23"/>
        <v>0</v>
      </c>
      <c r="F156" s="18">
        <f t="shared" si="23"/>
        <v>2200</v>
      </c>
      <c r="G156" s="18">
        <f t="shared" si="23"/>
        <v>1000</v>
      </c>
    </row>
    <row r="157" spans="1:7">
      <c r="A157" s="14"/>
      <c r="B157" s="60" t="s">
        <v>25</v>
      </c>
      <c r="C157" s="48">
        <f t="shared" si="24"/>
        <v>3200</v>
      </c>
      <c r="D157" s="48">
        <f t="shared" si="22"/>
        <v>0</v>
      </c>
      <c r="E157" s="18">
        <f t="shared" si="23"/>
        <v>0</v>
      </c>
      <c r="F157" s="18">
        <f t="shared" si="23"/>
        <v>2200</v>
      </c>
      <c r="G157" s="18">
        <f t="shared" si="23"/>
        <v>1000</v>
      </c>
    </row>
    <row r="158" spans="1:7">
      <c r="A158" s="125" t="s">
        <v>18</v>
      </c>
      <c r="B158" s="126"/>
      <c r="C158" s="126"/>
      <c r="D158" s="126"/>
      <c r="E158" s="126"/>
      <c r="F158" s="126"/>
      <c r="G158" s="127"/>
    </row>
    <row r="159" spans="1:7">
      <c r="A159" s="19"/>
      <c r="B159" s="20" t="s">
        <v>9</v>
      </c>
      <c r="C159" s="21">
        <f>C160+C161+C162+C163+C164+C165</f>
        <v>8800</v>
      </c>
      <c r="D159" s="21">
        <f>D160+D161+D162+D163+D164+D165</f>
        <v>0</v>
      </c>
      <c r="E159" s="21">
        <f>E160+E161+E162+E163+E164+E165</f>
        <v>0</v>
      </c>
      <c r="F159" s="21">
        <f>F160+F161+F162+F163+F164+F165</f>
        <v>8800</v>
      </c>
      <c r="G159" s="21">
        <f>G160+G161+G162+G163+G164+G165</f>
        <v>0</v>
      </c>
    </row>
    <row r="160" spans="1:7">
      <c r="A160" s="22"/>
      <c r="B160" s="23"/>
      <c r="C160" s="25">
        <f t="shared" ref="C160:C165" si="25">D160+E160+F160+G160</f>
        <v>0</v>
      </c>
      <c r="D160" s="49">
        <v>0</v>
      </c>
      <c r="E160" s="49"/>
      <c r="F160" s="51"/>
      <c r="G160" s="52"/>
    </row>
    <row r="161" spans="1:7">
      <c r="A161" s="12"/>
      <c r="B161" s="23" t="s">
        <v>7</v>
      </c>
      <c r="C161" s="28">
        <f t="shared" si="25"/>
        <v>2000</v>
      </c>
      <c r="D161" s="34">
        <v>0</v>
      </c>
      <c r="E161" s="34"/>
      <c r="F161" s="51">
        <v>2000</v>
      </c>
      <c r="G161" s="52"/>
    </row>
    <row r="162" spans="1:7">
      <c r="A162" s="12"/>
      <c r="B162" s="23" t="s">
        <v>22</v>
      </c>
      <c r="C162" s="28">
        <f t="shared" si="25"/>
        <v>1700</v>
      </c>
      <c r="D162" s="34"/>
      <c r="E162" s="34"/>
      <c r="F162" s="93">
        <v>1700</v>
      </c>
      <c r="G162" s="53"/>
    </row>
    <row r="163" spans="1:7">
      <c r="A163" s="50"/>
      <c r="B163" s="23" t="s">
        <v>23</v>
      </c>
      <c r="C163" s="28">
        <f t="shared" si="25"/>
        <v>1700</v>
      </c>
      <c r="D163" s="34">
        <v>0</v>
      </c>
      <c r="E163" s="34">
        <v>0</v>
      </c>
      <c r="F163" s="51">
        <v>1700</v>
      </c>
      <c r="G163" s="52"/>
    </row>
    <row r="164" spans="1:7">
      <c r="A164" s="12"/>
      <c r="B164" s="23" t="s">
        <v>24</v>
      </c>
      <c r="C164" s="28">
        <f t="shared" si="25"/>
        <v>1700</v>
      </c>
      <c r="D164" s="34"/>
      <c r="E164" s="34"/>
      <c r="F164" s="51">
        <v>1700</v>
      </c>
      <c r="G164" s="52"/>
    </row>
    <row r="165" spans="1:7">
      <c r="A165" s="12"/>
      <c r="B165" s="29" t="s">
        <v>25</v>
      </c>
      <c r="C165" s="28">
        <f t="shared" si="25"/>
        <v>1700</v>
      </c>
      <c r="D165" s="33"/>
      <c r="E165" s="33"/>
      <c r="F165" s="51">
        <v>1700</v>
      </c>
      <c r="G165" s="53"/>
    </row>
    <row r="166" spans="1:7" ht="32.25" customHeight="1">
      <c r="A166" s="140" t="s">
        <v>19</v>
      </c>
      <c r="B166" s="141"/>
      <c r="C166" s="141"/>
      <c r="D166" s="141"/>
      <c r="E166" s="141"/>
      <c r="F166" s="141"/>
      <c r="G166" s="142"/>
    </row>
    <row r="167" spans="1:7" ht="25.5" customHeight="1">
      <c r="A167" s="54"/>
      <c r="B167" s="35" t="s">
        <v>9</v>
      </c>
      <c r="C167" s="55">
        <f>C168+C169+C170+C171+C172+C173</f>
        <v>5000</v>
      </c>
      <c r="D167" s="55">
        <f>D168+D169+D170+D171+D172+D173</f>
        <v>0</v>
      </c>
      <c r="E167" s="55">
        <f>E168+E169+E170+E171+E172+E173</f>
        <v>0</v>
      </c>
      <c r="F167" s="55">
        <f>F168+F169+F170+F171+F172+F173</f>
        <v>2000</v>
      </c>
      <c r="G167" s="55">
        <f>G168+G169+G170+G171+G172+G173</f>
        <v>3000</v>
      </c>
    </row>
    <row r="168" spans="1:7">
      <c r="A168" s="12"/>
      <c r="B168" s="23"/>
      <c r="C168" s="28">
        <f t="shared" ref="C168:C173" si="26">D168+E168+F168+G168</f>
        <v>0</v>
      </c>
      <c r="D168" s="34">
        <v>0</v>
      </c>
      <c r="E168" s="34"/>
      <c r="F168" s="28"/>
      <c r="G168" s="34"/>
    </row>
    <row r="169" spans="1:7">
      <c r="A169" s="12"/>
      <c r="B169" s="23" t="s">
        <v>7</v>
      </c>
      <c r="C169" s="28">
        <f t="shared" si="26"/>
        <v>0</v>
      </c>
      <c r="D169" s="34">
        <v>0</v>
      </c>
      <c r="E169" s="34"/>
      <c r="F169" s="91"/>
      <c r="G169" s="34"/>
    </row>
    <row r="170" spans="1:7">
      <c r="A170" s="12"/>
      <c r="B170" s="23" t="s">
        <v>22</v>
      </c>
      <c r="C170" s="28">
        <f t="shared" si="26"/>
        <v>0</v>
      </c>
      <c r="D170" s="34"/>
      <c r="E170" s="34"/>
      <c r="F170" s="31"/>
      <c r="G170" s="34"/>
    </row>
    <row r="171" spans="1:7">
      <c r="A171" s="50"/>
      <c r="B171" s="23" t="s">
        <v>23</v>
      </c>
      <c r="C171" s="28">
        <f t="shared" si="26"/>
        <v>2000</v>
      </c>
      <c r="D171" s="34">
        <v>0</v>
      </c>
      <c r="E171" s="34">
        <v>0</v>
      </c>
      <c r="F171" s="51">
        <v>1000</v>
      </c>
      <c r="G171" s="52">
        <v>1000</v>
      </c>
    </row>
    <row r="172" spans="1:7">
      <c r="A172" s="12"/>
      <c r="B172" s="23" t="s">
        <v>24</v>
      </c>
      <c r="C172" s="28">
        <f t="shared" si="26"/>
        <v>1500</v>
      </c>
      <c r="D172" s="34"/>
      <c r="E172" s="34"/>
      <c r="F172" s="51">
        <v>500</v>
      </c>
      <c r="G172" s="52">
        <v>1000</v>
      </c>
    </row>
    <row r="173" spans="1:7">
      <c r="A173" s="12"/>
      <c r="B173" s="29" t="s">
        <v>25</v>
      </c>
      <c r="C173" s="28">
        <f t="shared" si="26"/>
        <v>1500</v>
      </c>
      <c r="D173" s="33"/>
      <c r="E173" s="33"/>
      <c r="F173" s="51">
        <v>500</v>
      </c>
      <c r="G173" s="53">
        <v>1000</v>
      </c>
    </row>
    <row r="174" spans="1:7" ht="25.5" customHeight="1">
      <c r="A174" s="13">
        <v>4</v>
      </c>
      <c r="B174" s="137" t="s">
        <v>30</v>
      </c>
      <c r="C174" s="138"/>
      <c r="D174" s="138"/>
      <c r="E174" s="138"/>
      <c r="F174" s="138"/>
      <c r="G174" s="139"/>
    </row>
    <row r="175" spans="1:7">
      <c r="A175" s="14"/>
      <c r="B175" s="15" t="s">
        <v>9</v>
      </c>
      <c r="C175" s="16">
        <f t="shared" ref="C175:C181" si="27">C183</f>
        <v>2005</v>
      </c>
      <c r="D175" s="16"/>
      <c r="E175" s="16">
        <f>E183</f>
        <v>1305</v>
      </c>
      <c r="F175" s="16">
        <f>F183</f>
        <v>200</v>
      </c>
      <c r="G175" s="16">
        <f>G183</f>
        <v>500</v>
      </c>
    </row>
    <row r="176" spans="1:7">
      <c r="A176" s="14"/>
      <c r="B176" s="60"/>
      <c r="C176" s="16">
        <f t="shared" si="27"/>
        <v>0</v>
      </c>
      <c r="D176" s="48"/>
      <c r="E176" s="16">
        <f t="shared" ref="E176:G181" si="28">E184</f>
        <v>0</v>
      </c>
      <c r="F176" s="16">
        <f t="shared" si="28"/>
        <v>0</v>
      </c>
      <c r="G176" s="16">
        <f t="shared" si="28"/>
        <v>0</v>
      </c>
    </row>
    <row r="177" spans="1:7">
      <c r="A177" s="14"/>
      <c r="B177" s="60" t="s">
        <v>7</v>
      </c>
      <c r="C177" s="16">
        <f t="shared" si="27"/>
        <v>361</v>
      </c>
      <c r="D177" s="48"/>
      <c r="E177" s="16">
        <f t="shared" si="28"/>
        <v>261</v>
      </c>
      <c r="F177" s="16">
        <f t="shared" si="28"/>
        <v>0</v>
      </c>
      <c r="G177" s="16">
        <f t="shared" si="28"/>
        <v>100</v>
      </c>
    </row>
    <row r="178" spans="1:7">
      <c r="A178" s="14"/>
      <c r="B178" s="60" t="s">
        <v>22</v>
      </c>
      <c r="C178" s="16">
        <f t="shared" si="27"/>
        <v>411</v>
      </c>
      <c r="D178" s="48"/>
      <c r="E178" s="16">
        <f t="shared" si="28"/>
        <v>261</v>
      </c>
      <c r="F178" s="16">
        <f t="shared" si="28"/>
        <v>50</v>
      </c>
      <c r="G178" s="16">
        <f t="shared" si="28"/>
        <v>100</v>
      </c>
    </row>
    <row r="179" spans="1:7">
      <c r="A179" s="14"/>
      <c r="B179" s="60" t="s">
        <v>23</v>
      </c>
      <c r="C179" s="16">
        <f t="shared" si="27"/>
        <v>411</v>
      </c>
      <c r="D179" s="48"/>
      <c r="E179" s="16">
        <f t="shared" si="28"/>
        <v>261</v>
      </c>
      <c r="F179" s="16">
        <f t="shared" si="28"/>
        <v>50</v>
      </c>
      <c r="G179" s="16">
        <f t="shared" si="28"/>
        <v>100</v>
      </c>
    </row>
    <row r="180" spans="1:7">
      <c r="A180" s="14"/>
      <c r="B180" s="60" t="s">
        <v>24</v>
      </c>
      <c r="C180" s="16">
        <f t="shared" si="27"/>
        <v>411</v>
      </c>
      <c r="D180" s="48"/>
      <c r="E180" s="16">
        <f t="shared" si="28"/>
        <v>261</v>
      </c>
      <c r="F180" s="16">
        <f t="shared" si="28"/>
        <v>50</v>
      </c>
      <c r="G180" s="16">
        <f t="shared" si="28"/>
        <v>100</v>
      </c>
    </row>
    <row r="181" spans="1:7">
      <c r="A181" s="14"/>
      <c r="B181" s="60" t="s">
        <v>25</v>
      </c>
      <c r="C181" s="16">
        <f t="shared" si="27"/>
        <v>411</v>
      </c>
      <c r="D181" s="48"/>
      <c r="E181" s="16">
        <f t="shared" si="28"/>
        <v>261</v>
      </c>
      <c r="F181" s="16">
        <f t="shared" si="28"/>
        <v>50</v>
      </c>
      <c r="G181" s="16">
        <f t="shared" si="28"/>
        <v>100</v>
      </c>
    </row>
    <row r="182" spans="1:7">
      <c r="A182" s="125" t="s">
        <v>20</v>
      </c>
      <c r="B182" s="126"/>
      <c r="C182" s="126"/>
      <c r="D182" s="126"/>
      <c r="E182" s="126"/>
      <c r="F182" s="126"/>
      <c r="G182" s="127"/>
    </row>
    <row r="183" spans="1:7">
      <c r="A183" s="19"/>
      <c r="B183" s="20" t="s">
        <v>9</v>
      </c>
      <c r="C183" s="21">
        <f>C184+C185+C186+C187+C188+C189</f>
        <v>2005</v>
      </c>
      <c r="D183" s="21">
        <f>D184+D185+D186+D187+D188+D189</f>
        <v>0</v>
      </c>
      <c r="E183" s="21">
        <f>E184+E185+E186+E187+E188+E189</f>
        <v>1305</v>
      </c>
      <c r="F183" s="21">
        <f>F184+F185+F186+F187+F188+F189</f>
        <v>200</v>
      </c>
      <c r="G183" s="21">
        <f>G184+G185+G186+G187+G188+G189</f>
        <v>500</v>
      </c>
    </row>
    <row r="184" spans="1:7">
      <c r="A184" s="22"/>
      <c r="B184" s="23"/>
      <c r="C184" s="56">
        <f t="shared" ref="C184:C189" si="29">D184+E184+F184+G184</f>
        <v>0</v>
      </c>
      <c r="D184" s="49"/>
      <c r="E184" s="28"/>
      <c r="F184" s="28"/>
      <c r="G184" s="28"/>
    </row>
    <row r="185" spans="1:7">
      <c r="A185" s="22"/>
      <c r="B185" s="23" t="s">
        <v>7</v>
      </c>
      <c r="C185" s="56">
        <f t="shared" si="29"/>
        <v>361</v>
      </c>
      <c r="D185" s="49"/>
      <c r="E185" s="28">
        <v>261</v>
      </c>
      <c r="F185" s="28"/>
      <c r="G185" s="28">
        <v>100</v>
      </c>
    </row>
    <row r="186" spans="1:7">
      <c r="A186" s="22"/>
      <c r="B186" s="23" t="s">
        <v>22</v>
      </c>
      <c r="C186" s="56">
        <f t="shared" si="29"/>
        <v>411</v>
      </c>
      <c r="D186" s="49"/>
      <c r="E186" s="34">
        <v>261</v>
      </c>
      <c r="F186" s="91">
        <v>50</v>
      </c>
      <c r="G186" s="28">
        <v>100</v>
      </c>
    </row>
    <row r="187" spans="1:7">
      <c r="A187" s="27"/>
      <c r="B187" s="23" t="s">
        <v>23</v>
      </c>
      <c r="C187" s="56">
        <f t="shared" si="29"/>
        <v>411</v>
      </c>
      <c r="D187" s="49"/>
      <c r="E187" s="28">
        <v>261</v>
      </c>
      <c r="F187" s="28">
        <v>50</v>
      </c>
      <c r="G187" s="28">
        <v>100</v>
      </c>
    </row>
    <row r="188" spans="1:7">
      <c r="A188" s="22"/>
      <c r="B188" s="23" t="s">
        <v>24</v>
      </c>
      <c r="C188" s="56">
        <f t="shared" si="29"/>
        <v>411</v>
      </c>
      <c r="D188" s="49"/>
      <c r="E188" s="28">
        <v>261</v>
      </c>
      <c r="F188" s="28">
        <v>50</v>
      </c>
      <c r="G188" s="28">
        <v>100</v>
      </c>
    </row>
    <row r="189" spans="1:7">
      <c r="A189" s="12"/>
      <c r="B189" s="29" t="s">
        <v>25</v>
      </c>
      <c r="C189" s="36">
        <f t="shared" si="29"/>
        <v>411</v>
      </c>
      <c r="D189" s="33"/>
      <c r="E189" s="34">
        <v>261</v>
      </c>
      <c r="F189" s="28">
        <v>50</v>
      </c>
      <c r="G189" s="28">
        <v>100</v>
      </c>
    </row>
    <row r="190" spans="1:7">
      <c r="A190" s="13">
        <v>5</v>
      </c>
      <c r="B190" s="122" t="s">
        <v>28</v>
      </c>
      <c r="C190" s="123"/>
      <c r="D190" s="123"/>
      <c r="E190" s="123"/>
      <c r="F190" s="123"/>
      <c r="G190" s="124"/>
    </row>
    <row r="191" spans="1:7">
      <c r="A191" s="14"/>
      <c r="B191" s="15" t="s">
        <v>9</v>
      </c>
      <c r="C191" s="16">
        <f>C199</f>
        <v>810</v>
      </c>
      <c r="D191" s="16">
        <f t="shared" ref="C191:G197" si="30">D199</f>
        <v>0</v>
      </c>
      <c r="E191" s="16">
        <f t="shared" si="30"/>
        <v>0</v>
      </c>
      <c r="F191" s="16">
        <f t="shared" si="30"/>
        <v>500</v>
      </c>
      <c r="G191" s="16">
        <f t="shared" si="30"/>
        <v>310</v>
      </c>
    </row>
    <row r="192" spans="1:7">
      <c r="A192" s="14"/>
      <c r="B192" s="60"/>
      <c r="C192" s="48">
        <f t="shared" si="30"/>
        <v>0</v>
      </c>
      <c r="D192" s="48">
        <f t="shared" si="30"/>
        <v>0</v>
      </c>
      <c r="E192" s="48">
        <f t="shared" si="30"/>
        <v>0</v>
      </c>
      <c r="F192" s="48">
        <f t="shared" si="30"/>
        <v>0</v>
      </c>
      <c r="G192" s="48">
        <f t="shared" si="30"/>
        <v>0</v>
      </c>
    </row>
    <row r="193" spans="1:7">
      <c r="A193" s="14"/>
      <c r="B193" s="60" t="s">
        <v>7</v>
      </c>
      <c r="C193" s="48">
        <f t="shared" si="30"/>
        <v>150</v>
      </c>
      <c r="D193" s="48">
        <f t="shared" si="30"/>
        <v>0</v>
      </c>
      <c r="E193" s="48">
        <f t="shared" si="30"/>
        <v>0</v>
      </c>
      <c r="F193" s="48">
        <f t="shared" si="30"/>
        <v>100</v>
      </c>
      <c r="G193" s="48">
        <f t="shared" si="30"/>
        <v>50</v>
      </c>
    </row>
    <row r="194" spans="1:7">
      <c r="A194" s="14"/>
      <c r="B194" s="60" t="s">
        <v>22</v>
      </c>
      <c r="C194" s="48">
        <f t="shared" si="30"/>
        <v>150</v>
      </c>
      <c r="D194" s="48">
        <f t="shared" si="30"/>
        <v>0</v>
      </c>
      <c r="E194" s="48">
        <f t="shared" si="30"/>
        <v>0</v>
      </c>
      <c r="F194" s="48">
        <f t="shared" si="30"/>
        <v>100</v>
      </c>
      <c r="G194" s="48">
        <f t="shared" si="30"/>
        <v>50</v>
      </c>
    </row>
    <row r="195" spans="1:7">
      <c r="A195" s="14"/>
      <c r="B195" s="60" t="s">
        <v>23</v>
      </c>
      <c r="C195" s="48">
        <f t="shared" si="30"/>
        <v>170</v>
      </c>
      <c r="D195" s="48">
        <f t="shared" si="30"/>
        <v>0</v>
      </c>
      <c r="E195" s="48">
        <f t="shared" si="30"/>
        <v>0</v>
      </c>
      <c r="F195" s="48">
        <f t="shared" si="30"/>
        <v>100</v>
      </c>
      <c r="G195" s="48">
        <f t="shared" si="30"/>
        <v>70</v>
      </c>
    </row>
    <row r="196" spans="1:7">
      <c r="A196" s="14"/>
      <c r="B196" s="60" t="s">
        <v>24</v>
      </c>
      <c r="C196" s="48">
        <f t="shared" si="30"/>
        <v>170</v>
      </c>
      <c r="D196" s="48">
        <f t="shared" si="30"/>
        <v>0</v>
      </c>
      <c r="E196" s="48">
        <f t="shared" si="30"/>
        <v>0</v>
      </c>
      <c r="F196" s="48">
        <f t="shared" si="30"/>
        <v>100</v>
      </c>
      <c r="G196" s="48">
        <f t="shared" si="30"/>
        <v>70</v>
      </c>
    </row>
    <row r="197" spans="1:7">
      <c r="A197" s="14"/>
      <c r="B197" s="60" t="s">
        <v>25</v>
      </c>
      <c r="C197" s="48">
        <f t="shared" si="30"/>
        <v>170</v>
      </c>
      <c r="D197" s="48">
        <f t="shared" si="30"/>
        <v>0</v>
      </c>
      <c r="E197" s="48">
        <f t="shared" si="30"/>
        <v>0</v>
      </c>
      <c r="F197" s="48">
        <f t="shared" si="30"/>
        <v>100</v>
      </c>
      <c r="G197" s="48">
        <f t="shared" si="30"/>
        <v>70</v>
      </c>
    </row>
    <row r="198" spans="1:7">
      <c r="A198" s="125" t="s">
        <v>29</v>
      </c>
      <c r="B198" s="126"/>
      <c r="C198" s="126"/>
      <c r="D198" s="126"/>
      <c r="E198" s="126"/>
      <c r="F198" s="126"/>
      <c r="G198" s="127"/>
    </row>
    <row r="199" spans="1:7">
      <c r="A199" s="19"/>
      <c r="B199" s="20" t="s">
        <v>9</v>
      </c>
      <c r="C199" s="21">
        <f>C200+C201+C202+C203+C204+C205</f>
        <v>810</v>
      </c>
      <c r="D199" s="21">
        <f>D200+D201+D202+D203+D204+D205</f>
        <v>0</v>
      </c>
      <c r="E199" s="21">
        <f>E200+E201+E202+E203+E204+E205</f>
        <v>0</v>
      </c>
      <c r="F199" s="21">
        <f>F200+F201+F202+F203+F204+F205</f>
        <v>500</v>
      </c>
      <c r="G199" s="21">
        <f>G200+G201+G202+G203+G204+G205</f>
        <v>310</v>
      </c>
    </row>
    <row r="200" spans="1:7">
      <c r="A200" s="22"/>
      <c r="B200" s="23"/>
      <c r="C200" s="25">
        <f t="shared" ref="C200:C205" si="31">D200+E200+F200+G200</f>
        <v>0</v>
      </c>
      <c r="D200" s="25"/>
      <c r="E200" s="25"/>
      <c r="F200" s="25"/>
      <c r="G200" s="25"/>
    </row>
    <row r="201" spans="1:7">
      <c r="A201" s="22"/>
      <c r="B201" s="23" t="s">
        <v>7</v>
      </c>
      <c r="C201" s="25">
        <f t="shared" si="31"/>
        <v>150</v>
      </c>
      <c r="D201" s="25"/>
      <c r="E201" s="25"/>
      <c r="F201" s="25">
        <v>100</v>
      </c>
      <c r="G201" s="25">
        <v>50</v>
      </c>
    </row>
    <row r="202" spans="1:7">
      <c r="A202" s="22"/>
      <c r="B202" s="23" t="s">
        <v>22</v>
      </c>
      <c r="C202" s="25">
        <f t="shared" si="31"/>
        <v>150</v>
      </c>
      <c r="D202" s="25"/>
      <c r="E202" s="25"/>
      <c r="F202" s="91">
        <v>100</v>
      </c>
      <c r="G202" s="25">
        <v>50</v>
      </c>
    </row>
    <row r="203" spans="1:7">
      <c r="A203" s="27"/>
      <c r="B203" s="23" t="s">
        <v>23</v>
      </c>
      <c r="C203" s="25">
        <f t="shared" si="31"/>
        <v>170</v>
      </c>
      <c r="D203" s="25"/>
      <c r="E203" s="25"/>
      <c r="F203" s="25">
        <v>100</v>
      </c>
      <c r="G203" s="25">
        <v>70</v>
      </c>
    </row>
    <row r="204" spans="1:7">
      <c r="A204" s="22"/>
      <c r="B204" s="23" t="s">
        <v>24</v>
      </c>
      <c r="C204" s="25">
        <f t="shared" si="31"/>
        <v>170</v>
      </c>
      <c r="D204" s="25"/>
      <c r="E204" s="25"/>
      <c r="F204" s="25">
        <v>100</v>
      </c>
      <c r="G204" s="25">
        <v>70</v>
      </c>
    </row>
    <row r="205" spans="1:7">
      <c r="A205" s="12"/>
      <c r="B205" s="29" t="s">
        <v>25</v>
      </c>
      <c r="C205" s="36">
        <f t="shared" si="31"/>
        <v>170</v>
      </c>
      <c r="D205" s="33"/>
      <c r="E205" s="33"/>
      <c r="F205" s="36">
        <v>100</v>
      </c>
      <c r="G205" s="36">
        <v>70</v>
      </c>
    </row>
    <row r="206" spans="1:7">
      <c r="A206" s="13">
        <v>6</v>
      </c>
      <c r="B206" s="122" t="s">
        <v>27</v>
      </c>
      <c r="C206" s="123"/>
      <c r="D206" s="123"/>
      <c r="E206" s="123"/>
      <c r="F206" s="123"/>
      <c r="G206" s="124"/>
    </row>
    <row r="207" spans="1:7">
      <c r="A207" s="14"/>
      <c r="B207" s="15" t="s">
        <v>9</v>
      </c>
      <c r="C207" s="16">
        <f>C215</f>
        <v>4400</v>
      </c>
      <c r="D207" s="16">
        <f t="shared" ref="C207:G213" si="32">D215</f>
        <v>0</v>
      </c>
      <c r="E207" s="16">
        <f t="shared" si="32"/>
        <v>1500</v>
      </c>
      <c r="F207" s="16">
        <f t="shared" si="32"/>
        <v>700</v>
      </c>
      <c r="G207" s="16">
        <f t="shared" si="32"/>
        <v>2200</v>
      </c>
    </row>
    <row r="208" spans="1:7">
      <c r="A208" s="14"/>
      <c r="B208" s="60"/>
      <c r="C208" s="48">
        <f t="shared" si="32"/>
        <v>0</v>
      </c>
      <c r="D208" s="48">
        <f t="shared" si="32"/>
        <v>0</v>
      </c>
      <c r="E208" s="48">
        <f t="shared" si="32"/>
        <v>0</v>
      </c>
      <c r="F208" s="48">
        <f t="shared" si="32"/>
        <v>0</v>
      </c>
      <c r="G208" s="48">
        <f t="shared" si="32"/>
        <v>0</v>
      </c>
    </row>
    <row r="209" spans="1:7">
      <c r="A209" s="14"/>
      <c r="B209" s="60" t="s">
        <v>7</v>
      </c>
      <c r="C209" s="48">
        <f t="shared" si="32"/>
        <v>400</v>
      </c>
      <c r="D209" s="48">
        <f t="shared" si="32"/>
        <v>0</v>
      </c>
      <c r="E209" s="48">
        <f t="shared" si="32"/>
        <v>0</v>
      </c>
      <c r="F209" s="48">
        <f t="shared" si="32"/>
        <v>0</v>
      </c>
      <c r="G209" s="48">
        <f t="shared" si="32"/>
        <v>400</v>
      </c>
    </row>
    <row r="210" spans="1:7">
      <c r="A210" s="14"/>
      <c r="B210" s="60" t="s">
        <v>22</v>
      </c>
      <c r="C210" s="48">
        <f t="shared" si="32"/>
        <v>500</v>
      </c>
      <c r="D210" s="48">
        <f t="shared" si="32"/>
        <v>0</v>
      </c>
      <c r="E210" s="48">
        <f t="shared" si="32"/>
        <v>0</v>
      </c>
      <c r="F210" s="48">
        <f t="shared" si="32"/>
        <v>0</v>
      </c>
      <c r="G210" s="48">
        <f t="shared" si="32"/>
        <v>500</v>
      </c>
    </row>
    <row r="211" spans="1:7">
      <c r="A211" s="14"/>
      <c r="B211" s="60" t="s">
        <v>23</v>
      </c>
      <c r="C211" s="48">
        <f t="shared" si="32"/>
        <v>1200</v>
      </c>
      <c r="D211" s="48">
        <f t="shared" si="32"/>
        <v>0</v>
      </c>
      <c r="E211" s="48">
        <f t="shared" si="32"/>
        <v>500</v>
      </c>
      <c r="F211" s="48">
        <f t="shared" si="32"/>
        <v>200</v>
      </c>
      <c r="G211" s="48">
        <f t="shared" si="32"/>
        <v>500</v>
      </c>
    </row>
    <row r="212" spans="1:7">
      <c r="A212" s="14"/>
      <c r="B212" s="60" t="s">
        <v>24</v>
      </c>
      <c r="C212" s="48">
        <f t="shared" si="32"/>
        <v>1150</v>
      </c>
      <c r="D212" s="48">
        <f t="shared" si="32"/>
        <v>0</v>
      </c>
      <c r="E212" s="48">
        <f t="shared" si="32"/>
        <v>500</v>
      </c>
      <c r="F212" s="48">
        <f t="shared" si="32"/>
        <v>250</v>
      </c>
      <c r="G212" s="48">
        <f t="shared" si="32"/>
        <v>400</v>
      </c>
    </row>
    <row r="213" spans="1:7">
      <c r="A213" s="14"/>
      <c r="B213" s="60" t="s">
        <v>25</v>
      </c>
      <c r="C213" s="48">
        <f t="shared" si="32"/>
        <v>1150</v>
      </c>
      <c r="D213" s="48">
        <f t="shared" si="32"/>
        <v>0</v>
      </c>
      <c r="E213" s="48">
        <f t="shared" si="32"/>
        <v>500</v>
      </c>
      <c r="F213" s="48">
        <f t="shared" si="32"/>
        <v>250</v>
      </c>
      <c r="G213" s="48">
        <f t="shared" si="32"/>
        <v>400</v>
      </c>
    </row>
    <row r="214" spans="1:7">
      <c r="A214" s="125" t="s">
        <v>21</v>
      </c>
      <c r="B214" s="126"/>
      <c r="C214" s="126"/>
      <c r="D214" s="126"/>
      <c r="E214" s="126"/>
      <c r="F214" s="126"/>
      <c r="G214" s="127"/>
    </row>
    <row r="215" spans="1:7">
      <c r="A215" s="27"/>
      <c r="B215" s="57" t="s">
        <v>9</v>
      </c>
      <c r="C215" s="21">
        <f>C216+C217+C218+C219+C220+C221</f>
        <v>4400</v>
      </c>
      <c r="D215" s="21">
        <f>D216+D217+D218+D219+D220+D221</f>
        <v>0</v>
      </c>
      <c r="E215" s="21">
        <f>E216+E217+E218+E219+E220+E221</f>
        <v>1500</v>
      </c>
      <c r="F215" s="21">
        <f>F216+F217+F218+F219+F220+F221</f>
        <v>700</v>
      </c>
      <c r="G215" s="21">
        <f>G216+G217+G218+G219+G220+G221</f>
        <v>2200</v>
      </c>
    </row>
    <row r="216" spans="1:7">
      <c r="A216" s="22"/>
      <c r="B216" s="23"/>
      <c r="C216" s="36">
        <f t="shared" ref="C216:C221" si="33">D216+E216+F216+G216</f>
        <v>0</v>
      </c>
      <c r="D216" s="36"/>
      <c r="E216" s="36">
        <v>0</v>
      </c>
      <c r="F216" s="36">
        <v>0</v>
      </c>
      <c r="G216" s="36"/>
    </row>
    <row r="217" spans="1:7">
      <c r="A217" s="22"/>
      <c r="B217" s="23" t="s">
        <v>7</v>
      </c>
      <c r="C217" s="36">
        <f t="shared" si="33"/>
        <v>400</v>
      </c>
      <c r="D217" s="36"/>
      <c r="E217" s="36"/>
      <c r="F217" s="36"/>
      <c r="G217" s="36">
        <v>400</v>
      </c>
    </row>
    <row r="218" spans="1:7">
      <c r="A218" s="22"/>
      <c r="B218" s="23" t="s">
        <v>22</v>
      </c>
      <c r="C218" s="36">
        <f t="shared" si="33"/>
        <v>500</v>
      </c>
      <c r="D218" s="36"/>
      <c r="E218" s="36"/>
      <c r="F218" s="36">
        <v>0</v>
      </c>
      <c r="G218" s="36">
        <v>500</v>
      </c>
    </row>
    <row r="219" spans="1:7">
      <c r="A219" s="22"/>
      <c r="B219" s="23" t="s">
        <v>23</v>
      </c>
      <c r="C219" s="36">
        <f t="shared" si="33"/>
        <v>1200</v>
      </c>
      <c r="D219" s="36"/>
      <c r="E219" s="36">
        <v>500</v>
      </c>
      <c r="F219" s="36">
        <v>200</v>
      </c>
      <c r="G219" s="36">
        <v>500</v>
      </c>
    </row>
    <row r="220" spans="1:7">
      <c r="A220" s="27"/>
      <c r="B220" s="23" t="s">
        <v>24</v>
      </c>
      <c r="C220" s="36">
        <f t="shared" si="33"/>
        <v>1150</v>
      </c>
      <c r="D220" s="36"/>
      <c r="E220" s="36">
        <v>500</v>
      </c>
      <c r="F220" s="36">
        <v>250</v>
      </c>
      <c r="G220" s="36">
        <v>400</v>
      </c>
    </row>
    <row r="221" spans="1:7">
      <c r="A221" s="12"/>
      <c r="B221" s="29" t="s">
        <v>25</v>
      </c>
      <c r="C221" s="36">
        <f t="shared" si="33"/>
        <v>1150</v>
      </c>
      <c r="D221" s="33"/>
      <c r="E221" s="58">
        <v>500</v>
      </c>
      <c r="F221" s="36">
        <v>250</v>
      </c>
      <c r="G221" s="36">
        <v>400</v>
      </c>
    </row>
    <row r="222" spans="1:7" ht="24" customHeight="1">
      <c r="A222" s="13">
        <v>7</v>
      </c>
      <c r="B222" s="137" t="s">
        <v>26</v>
      </c>
      <c r="C222" s="138"/>
      <c r="D222" s="138"/>
      <c r="E222" s="138"/>
      <c r="F222" s="138"/>
      <c r="G222" s="139"/>
    </row>
    <row r="223" spans="1:7">
      <c r="A223" s="14"/>
      <c r="B223" s="15" t="s">
        <v>9</v>
      </c>
      <c r="C223" s="16">
        <f>C231</f>
        <v>4900</v>
      </c>
      <c r="D223" s="16">
        <f>D231</f>
        <v>0</v>
      </c>
      <c r="E223" s="16">
        <f>E231</f>
        <v>0</v>
      </c>
      <c r="F223" s="16">
        <f>F231</f>
        <v>2500</v>
      </c>
      <c r="G223" s="16">
        <f>G231</f>
        <v>2400</v>
      </c>
    </row>
    <row r="224" spans="1:7">
      <c r="A224" s="14"/>
      <c r="B224" s="60"/>
      <c r="C224" s="16">
        <f t="shared" ref="C224:G229" si="34">C232</f>
        <v>0</v>
      </c>
      <c r="D224" s="16">
        <f t="shared" si="34"/>
        <v>0</v>
      </c>
      <c r="E224" s="16">
        <f t="shared" si="34"/>
        <v>0</v>
      </c>
      <c r="F224" s="16">
        <f t="shared" si="34"/>
        <v>0</v>
      </c>
      <c r="G224" s="16">
        <f t="shared" si="34"/>
        <v>0</v>
      </c>
    </row>
    <row r="225" spans="1:7">
      <c r="A225" s="14"/>
      <c r="B225" s="60" t="s">
        <v>7</v>
      </c>
      <c r="C225" s="16">
        <f t="shared" si="34"/>
        <v>1400</v>
      </c>
      <c r="D225" s="16">
        <f t="shared" si="34"/>
        <v>0</v>
      </c>
      <c r="E225" s="16">
        <f t="shared" si="34"/>
        <v>0</v>
      </c>
      <c r="F225" s="16">
        <f t="shared" si="34"/>
        <v>1000</v>
      </c>
      <c r="G225" s="16">
        <f t="shared" si="34"/>
        <v>400</v>
      </c>
    </row>
    <row r="226" spans="1:7">
      <c r="A226" s="14"/>
      <c r="B226" s="60" t="s">
        <v>22</v>
      </c>
      <c r="C226" s="16">
        <f t="shared" si="34"/>
        <v>500</v>
      </c>
      <c r="D226" s="16">
        <f t="shared" si="34"/>
        <v>0</v>
      </c>
      <c r="E226" s="16">
        <f t="shared" si="34"/>
        <v>0</v>
      </c>
      <c r="F226" s="16">
        <f t="shared" si="34"/>
        <v>0</v>
      </c>
      <c r="G226" s="16">
        <f t="shared" si="34"/>
        <v>500</v>
      </c>
    </row>
    <row r="227" spans="1:7">
      <c r="A227" s="14"/>
      <c r="B227" s="60" t="s">
        <v>23</v>
      </c>
      <c r="C227" s="16">
        <f t="shared" si="34"/>
        <v>1000</v>
      </c>
      <c r="D227" s="16">
        <f t="shared" si="34"/>
        <v>0</v>
      </c>
      <c r="E227" s="16">
        <f t="shared" si="34"/>
        <v>0</v>
      </c>
      <c r="F227" s="16">
        <f t="shared" si="34"/>
        <v>500</v>
      </c>
      <c r="G227" s="16">
        <f t="shared" si="34"/>
        <v>500</v>
      </c>
    </row>
    <row r="228" spans="1:7">
      <c r="A228" s="14"/>
      <c r="B228" s="60" t="s">
        <v>24</v>
      </c>
      <c r="C228" s="16">
        <f>C236</f>
        <v>1000</v>
      </c>
      <c r="D228" s="16">
        <f t="shared" si="34"/>
        <v>0</v>
      </c>
      <c r="E228" s="16">
        <f t="shared" si="34"/>
        <v>0</v>
      </c>
      <c r="F228" s="16">
        <f t="shared" si="34"/>
        <v>500</v>
      </c>
      <c r="G228" s="16">
        <f t="shared" si="34"/>
        <v>500</v>
      </c>
    </row>
    <row r="229" spans="1:7">
      <c r="A229" s="14"/>
      <c r="B229" s="60" t="s">
        <v>25</v>
      </c>
      <c r="C229" s="16">
        <f>C237</f>
        <v>1000</v>
      </c>
      <c r="D229" s="16">
        <f t="shared" si="34"/>
        <v>0</v>
      </c>
      <c r="E229" s="16">
        <f t="shared" si="34"/>
        <v>0</v>
      </c>
      <c r="F229" s="16">
        <f t="shared" si="34"/>
        <v>500</v>
      </c>
      <c r="G229" s="16">
        <f t="shared" si="34"/>
        <v>500</v>
      </c>
    </row>
    <row r="230" spans="1:7">
      <c r="A230" s="125" t="s">
        <v>62</v>
      </c>
      <c r="B230" s="126"/>
      <c r="C230" s="126"/>
      <c r="D230" s="126"/>
      <c r="E230" s="126"/>
      <c r="F230" s="126"/>
      <c r="G230" s="127"/>
    </row>
    <row r="231" spans="1:7">
      <c r="A231" s="27"/>
      <c r="B231" s="57" t="s">
        <v>9</v>
      </c>
      <c r="C231" s="21">
        <f>C232+C233+C234+C235+C236+C237</f>
        <v>4900</v>
      </c>
      <c r="D231" s="21">
        <f>D232+D233+D234+D235+D236+D237</f>
        <v>0</v>
      </c>
      <c r="E231" s="21">
        <f>E232+E233+E234+E235+E236+E237</f>
        <v>0</v>
      </c>
      <c r="F231" s="21">
        <f>F232+F233+F234+F235+F236+F237</f>
        <v>2500</v>
      </c>
      <c r="G231" s="21">
        <f>G232+G233+G234+G235+G236+G237</f>
        <v>2400</v>
      </c>
    </row>
    <row r="232" spans="1:7">
      <c r="A232" s="22"/>
      <c r="B232" s="23"/>
      <c r="C232" s="36">
        <f t="shared" ref="C232:C237" si="35">D232+E232+F232+G232</f>
        <v>0</v>
      </c>
      <c r="D232" s="36"/>
      <c r="E232" s="36"/>
      <c r="F232" s="36">
        <v>0</v>
      </c>
      <c r="G232" s="36"/>
    </row>
    <row r="233" spans="1:7">
      <c r="A233" s="22"/>
      <c r="B233" s="23" t="s">
        <v>7</v>
      </c>
      <c r="C233" s="36">
        <f t="shared" si="35"/>
        <v>1400</v>
      </c>
      <c r="D233" s="36"/>
      <c r="E233" s="36"/>
      <c r="F233" s="36">
        <v>1000</v>
      </c>
      <c r="G233" s="36">
        <v>400</v>
      </c>
    </row>
    <row r="234" spans="1:7">
      <c r="A234" s="22"/>
      <c r="B234" s="23" t="s">
        <v>22</v>
      </c>
      <c r="C234" s="36">
        <f t="shared" si="35"/>
        <v>500</v>
      </c>
      <c r="D234" s="36"/>
      <c r="E234" s="36"/>
      <c r="F234" s="36"/>
      <c r="G234" s="36">
        <v>500</v>
      </c>
    </row>
    <row r="235" spans="1:7">
      <c r="A235" s="22"/>
      <c r="B235" s="23" t="s">
        <v>23</v>
      </c>
      <c r="C235" s="36">
        <f t="shared" si="35"/>
        <v>1000</v>
      </c>
      <c r="D235" s="36"/>
      <c r="E235" s="28"/>
      <c r="F235" s="36">
        <v>500</v>
      </c>
      <c r="G235" s="28">
        <v>500</v>
      </c>
    </row>
    <row r="236" spans="1:7">
      <c r="A236" s="27"/>
      <c r="B236" s="23" t="s">
        <v>24</v>
      </c>
      <c r="C236" s="36">
        <f t="shared" si="35"/>
        <v>1000</v>
      </c>
      <c r="D236" s="36"/>
      <c r="E236" s="28"/>
      <c r="F236" s="36">
        <v>500</v>
      </c>
      <c r="G236" s="28">
        <v>500</v>
      </c>
    </row>
    <row r="237" spans="1:7">
      <c r="A237" s="12"/>
      <c r="B237" s="29" t="s">
        <v>25</v>
      </c>
      <c r="C237" s="36">
        <f t="shared" si="35"/>
        <v>1000</v>
      </c>
      <c r="D237" s="33"/>
      <c r="E237" s="33"/>
      <c r="F237" s="36">
        <v>500</v>
      </c>
      <c r="G237" s="28">
        <v>500</v>
      </c>
    </row>
    <row r="238" spans="1:7">
      <c r="A238" s="1"/>
      <c r="B238" s="1"/>
      <c r="C238" s="1"/>
      <c r="D238" s="1"/>
      <c r="E238" s="1"/>
      <c r="F238" s="1"/>
      <c r="G238" s="1"/>
    </row>
    <row r="239" spans="1:7">
      <c r="A239" s="1"/>
      <c r="B239" s="1"/>
      <c r="C239" s="1"/>
      <c r="D239" s="1"/>
      <c r="E239" s="1"/>
      <c r="F239" s="1"/>
      <c r="G239" s="1"/>
    </row>
    <row r="240" spans="1:7">
      <c r="A240" s="1"/>
      <c r="B240" s="1"/>
      <c r="C240" s="1"/>
      <c r="D240" s="1"/>
      <c r="E240" s="1"/>
      <c r="F240" s="1"/>
      <c r="G240" s="1"/>
    </row>
    <row r="241" spans="1:7">
      <c r="A241" s="1"/>
      <c r="B241" s="1"/>
      <c r="C241" s="1"/>
      <c r="D241" s="1"/>
      <c r="E241" s="1"/>
      <c r="F241" s="1"/>
      <c r="G241" s="1"/>
    </row>
    <row r="242" spans="1:7">
      <c r="A242" s="1"/>
      <c r="B242" s="1"/>
      <c r="C242" s="1"/>
      <c r="D242" s="1"/>
      <c r="E242" s="1"/>
      <c r="F242" s="1"/>
      <c r="G242" s="1"/>
    </row>
    <row r="243" spans="1:7">
      <c r="A243" s="1"/>
      <c r="B243" s="1"/>
      <c r="C243" s="1"/>
      <c r="D243" s="1"/>
      <c r="E243" s="1"/>
      <c r="F243" s="1"/>
      <c r="G243" s="1"/>
    </row>
    <row r="244" spans="1:7">
      <c r="A244" s="1"/>
      <c r="B244" s="1"/>
      <c r="C244" s="1"/>
      <c r="D244" s="1"/>
      <c r="E244" s="1"/>
      <c r="F244" s="1"/>
      <c r="G244" s="1"/>
    </row>
    <row r="245" spans="1:7">
      <c r="A245" s="1"/>
      <c r="B245" s="1"/>
      <c r="C245" s="1"/>
      <c r="D245" s="1"/>
      <c r="E245" s="1"/>
      <c r="F245" s="1"/>
      <c r="G245" s="1"/>
    </row>
    <row r="246" spans="1:7">
      <c r="A246" s="1"/>
      <c r="B246" s="1"/>
      <c r="C246" s="1"/>
      <c r="D246" s="1"/>
      <c r="E246" s="1"/>
      <c r="F246" s="1"/>
      <c r="G246" s="1"/>
    </row>
    <row r="247" spans="1:7">
      <c r="A247" s="1"/>
      <c r="B247" s="1"/>
      <c r="C247" s="1"/>
      <c r="D247" s="1"/>
      <c r="E247" s="1"/>
      <c r="F247" s="1"/>
      <c r="G247" s="1"/>
    </row>
    <row r="248" spans="1:7">
      <c r="A248" s="1"/>
      <c r="B248" s="1"/>
      <c r="C248" s="1"/>
      <c r="D248" s="1"/>
      <c r="E248" s="1"/>
      <c r="F248" s="1"/>
      <c r="G248" s="1"/>
    </row>
    <row r="249" spans="1:7">
      <c r="A249" s="1"/>
      <c r="B249" s="1"/>
      <c r="C249" s="1"/>
      <c r="D249" s="1"/>
      <c r="E249" s="1"/>
      <c r="F249" s="1"/>
      <c r="G249" s="1"/>
    </row>
    <row r="250" spans="1:7">
      <c r="A250" s="1"/>
      <c r="B250" s="1"/>
      <c r="C250" s="1"/>
      <c r="D250" s="1"/>
      <c r="E250" s="1"/>
      <c r="F250" s="1"/>
      <c r="G250" s="1"/>
    </row>
  </sheetData>
  <mergeCells count="31">
    <mergeCell ref="D1:G1"/>
    <mergeCell ref="A230:G230"/>
    <mergeCell ref="A182:G182"/>
    <mergeCell ref="B190:G190"/>
    <mergeCell ref="A198:G198"/>
    <mergeCell ref="B206:G206"/>
    <mergeCell ref="A214:G214"/>
    <mergeCell ref="B222:G222"/>
    <mergeCell ref="B174:G174"/>
    <mergeCell ref="A86:G86"/>
    <mergeCell ref="A94:G94"/>
    <mergeCell ref="A102:G102"/>
    <mergeCell ref="A110:G110"/>
    <mergeCell ref="A118:G118"/>
    <mergeCell ref="A126:G126"/>
    <mergeCell ref="A134:G134"/>
    <mergeCell ref="A142:G142"/>
    <mergeCell ref="B150:G150"/>
    <mergeCell ref="A158:G158"/>
    <mergeCell ref="A166:G166"/>
    <mergeCell ref="A78:G78"/>
    <mergeCell ref="B4:G4"/>
    <mergeCell ref="B13:G13"/>
    <mergeCell ref="B14:G14"/>
    <mergeCell ref="A22:G22"/>
    <mergeCell ref="A30:G30"/>
    <mergeCell ref="A38:G38"/>
    <mergeCell ref="A46:G46"/>
    <mergeCell ref="A54:G54"/>
    <mergeCell ref="B62:G62"/>
    <mergeCell ref="A70:G70"/>
  </mergeCells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изм. индикаторов</vt:lpstr>
      <vt:lpstr>изм янв 2019</vt:lpstr>
      <vt:lpstr>'изм янв 2019'!Область_печати</vt:lpstr>
    </vt:vector>
  </TitlesOfParts>
  <Company>MR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Tatyana</dc:creator>
  <cp:lastModifiedBy>viladmecon</cp:lastModifiedBy>
  <cp:lastPrinted>2019-01-14T03:42:49Z</cp:lastPrinted>
  <dcterms:created xsi:type="dcterms:W3CDTF">2017-08-28T00:12:44Z</dcterms:created>
  <dcterms:modified xsi:type="dcterms:W3CDTF">2019-01-15T23:45:54Z</dcterms:modified>
</cp:coreProperties>
</file>